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Y:\30-製品\開発プロジェクト\iProレコーダ\02_Middle\000_企画・開発・要求仕様\060_PoE給電見積もりツール\"/>
    </mc:Choice>
  </mc:AlternateContent>
  <xr:revisionPtr revIDLastSave="0" documentId="13_ncr:1_{C10805C9-180A-449C-86A4-BB3722DB74E8}" xr6:coauthVersionLast="47" xr6:coauthVersionMax="47" xr10:uidLastSave="{00000000-0000-0000-0000-000000000000}"/>
  <workbookProtection workbookAlgorithmName="SHA-512" workbookHashValue="xWU/RDuI8+zRuA9Iv+ZAj44oI6Rxd4Q395eSnuueAKPlLycYB/sIRZGhWli/vcFBNoF5Gm91+sCnMmDft4c92A==" workbookSaltValue="R8aHdNyjoNX3dxN1XI0teA==" workbookSpinCount="100000" lockStructure="1"/>
  <bookViews>
    <workbookView xWindow="15" yWindow="15" windowWidth="28770" windowHeight="17520" firstSheet="1" activeTab="1" xr2:uid="{00000000-000D-0000-FFFF-FFFF00000000}"/>
  </bookViews>
  <sheets>
    <sheet name="変更履歴" sheetId="3" state="hidden" r:id="rId1"/>
    <sheet name="CAT5Eケーブル版" sheetId="2" r:id="rId2"/>
    <sheet name="カメラリスト" sheetId="1" state="hidden" r:id="rId3"/>
  </sheets>
  <definedNames>
    <definedName name="_xlnm._FilterDatabase" localSheetId="2" hidden="1">カメラリスト!$A$1:$AF$168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103" i="1" l="1"/>
  <c r="K105" i="1" l="1"/>
  <c r="K101" i="1"/>
  <c r="K117" i="1"/>
  <c r="K114" i="1"/>
  <c r="K119" i="1"/>
  <c r="F33" i="2"/>
  <c r="I33" i="2" s="1"/>
  <c r="F32" i="2"/>
  <c r="I32" i="2" s="1"/>
  <c r="F31" i="2"/>
  <c r="I31" i="2" s="1"/>
  <c r="F30" i="2"/>
  <c r="I30" i="2" s="1"/>
  <c r="F29" i="2"/>
  <c r="I29" i="2" s="1"/>
  <c r="F28" i="2"/>
  <c r="I28" i="2" s="1"/>
  <c r="F27" i="2"/>
  <c r="I27" i="2" s="1"/>
  <c r="F26" i="2"/>
  <c r="I26" i="2" s="1"/>
  <c r="F25" i="2"/>
  <c r="I25" i="2" s="1"/>
  <c r="F24" i="2"/>
  <c r="I24" i="2" s="1"/>
  <c r="F23" i="2"/>
  <c r="I23" i="2" s="1"/>
  <c r="F22" i="2"/>
  <c r="I22" i="2" s="1"/>
  <c r="F19" i="2"/>
  <c r="I19" i="2" s="1"/>
  <c r="F18" i="2"/>
  <c r="I18" i="2" s="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8" i="1"/>
  <c r="K116" i="1"/>
  <c r="K115" i="1"/>
  <c r="K113" i="1"/>
  <c r="K112" i="1"/>
  <c r="K111" i="1"/>
  <c r="K110" i="1"/>
  <c r="K109" i="1"/>
  <c r="K108" i="1"/>
  <c r="K107" i="1"/>
  <c r="K106" i="1"/>
  <c r="K104" i="1"/>
  <c r="K102" i="1"/>
  <c r="K100" i="1"/>
  <c r="K99" i="1"/>
  <c r="K98" i="1"/>
  <c r="K97" i="1"/>
  <c r="K96" i="1"/>
  <c r="K95" i="1"/>
  <c r="K94" i="1"/>
  <c r="K93" i="1"/>
  <c r="K92" i="1"/>
  <c r="K91" i="1"/>
  <c r="K90" i="1"/>
  <c r="K88" i="1"/>
  <c r="K87" i="1"/>
  <c r="K86"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F21" i="2" s="1"/>
  <c r="I21" i="2" s="1"/>
  <c r="K8" i="1"/>
  <c r="F20" i="2" s="1"/>
  <c r="I20" i="2" s="1"/>
  <c r="K7" i="1"/>
  <c r="K6" i="1"/>
  <c r="K5" i="1"/>
  <c r="K4" i="1"/>
  <c r="K3" i="1"/>
  <c r="K2" i="1"/>
  <c r="E33" i="2" l="1"/>
  <c r="D33" i="2"/>
  <c r="E32" i="2"/>
  <c r="D32" i="2"/>
  <c r="E31" i="2"/>
  <c r="D31" i="2"/>
  <c r="E30" i="2"/>
  <c r="D30" i="2"/>
  <c r="E29" i="2"/>
  <c r="D29" i="2"/>
  <c r="E28" i="2"/>
  <c r="D28" i="2"/>
  <c r="E27" i="2"/>
  <c r="D27" i="2"/>
  <c r="E26" i="2"/>
  <c r="D26" i="2"/>
  <c r="E25" i="2"/>
  <c r="D25" i="2"/>
  <c r="E24" i="2"/>
  <c r="D24" i="2"/>
  <c r="E23" i="2"/>
  <c r="D23" i="2"/>
  <c r="E22" i="2"/>
  <c r="D22" i="2"/>
  <c r="E21" i="2"/>
  <c r="D21" i="2"/>
  <c r="E20" i="2"/>
  <c r="D20" i="2"/>
  <c r="E19" i="2"/>
  <c r="D19" i="2"/>
  <c r="E18" i="2"/>
  <c r="D18" i="2"/>
  <c r="D10" i="2" l="1"/>
  <c r="D11" i="2" l="1"/>
  <c r="D12" i="2"/>
  <c r="D13" i="2"/>
</calcChain>
</file>

<file path=xl/sharedStrings.xml><?xml version="1.0" encoding="utf-8"?>
<sst xmlns="http://schemas.openxmlformats.org/spreadsheetml/2006/main" count="1321" uniqueCount="535">
  <si>
    <t>PoE+</t>
    <phoneticPr fontId="1"/>
  </si>
  <si>
    <t>WV-S7130WUX</t>
    <phoneticPr fontId="1"/>
  </si>
  <si>
    <t>DC5V</t>
    <phoneticPr fontId="1"/>
  </si>
  <si>
    <t>WV-S1536LBUX</t>
    <phoneticPr fontId="1"/>
  </si>
  <si>
    <t>クラス0</t>
    <phoneticPr fontId="1"/>
  </si>
  <si>
    <t>クラス4</t>
    <phoneticPr fontId="1"/>
  </si>
  <si>
    <t>PoE</t>
    <phoneticPr fontId="1"/>
  </si>
  <si>
    <t>WV-S2136LBUX</t>
    <phoneticPr fontId="1"/>
  </si>
  <si>
    <t>WV-S7130UX</t>
    <phoneticPr fontId="1"/>
  </si>
  <si>
    <t>WV-S2135UX</t>
    <phoneticPr fontId="1"/>
  </si>
  <si>
    <t>クラス2</t>
    <phoneticPr fontId="1"/>
  </si>
  <si>
    <t>WV-S1135VUX</t>
    <phoneticPr fontId="1"/>
  </si>
  <si>
    <t>ケーブル損失</t>
    <rPh sb="4" eb="6">
      <t>ソンシツ</t>
    </rPh>
    <phoneticPr fontId="1"/>
  </si>
  <si>
    <t>WV-S4151UX</t>
    <phoneticPr fontId="1"/>
  </si>
  <si>
    <t>WV-S1536LUX</t>
    <phoneticPr fontId="1"/>
  </si>
  <si>
    <t>WV-U2132LAUX</t>
    <phoneticPr fontId="1"/>
  </si>
  <si>
    <t>WV-U2130LAUX</t>
    <phoneticPr fontId="1"/>
  </si>
  <si>
    <t>WV-U1532LAUX</t>
    <phoneticPr fontId="1"/>
  </si>
  <si>
    <t>WV-U1132AUX</t>
    <phoneticPr fontId="1"/>
  </si>
  <si>
    <t>WV-S8544LUX</t>
    <phoneticPr fontId="1"/>
  </si>
  <si>
    <t>WV-S8543LUX</t>
    <phoneticPr fontId="1"/>
  </si>
  <si>
    <t>カメラ品番</t>
    <rPh sb="3" eb="5">
      <t>ヒンバン</t>
    </rPh>
    <phoneticPr fontId="1"/>
  </si>
  <si>
    <t>カメラタイプ</t>
    <phoneticPr fontId="1"/>
  </si>
  <si>
    <t>PoE/PoE+</t>
    <phoneticPr fontId="1"/>
  </si>
  <si>
    <t>カメラ消費電力</t>
    <rPh sb="3" eb="5">
      <t>ショウヒ</t>
    </rPh>
    <rPh sb="5" eb="7">
      <t>デンリョク</t>
    </rPh>
    <phoneticPr fontId="1"/>
  </si>
  <si>
    <t>ケーブル長さ(1-100m)</t>
    <rPh sb="4" eb="5">
      <t>ナガ</t>
    </rPh>
    <phoneticPr fontId="1"/>
  </si>
  <si>
    <t>給電側電力</t>
    <rPh sb="0" eb="2">
      <t>キュウデン</t>
    </rPh>
    <rPh sb="2" eb="3">
      <t>ガワ</t>
    </rPh>
    <rPh sb="3" eb="5">
      <t>デンリョク</t>
    </rPh>
    <phoneticPr fontId="1"/>
  </si>
  <si>
    <t>(自動入力されます)</t>
    <rPh sb="1" eb="3">
      <t>ジドウ</t>
    </rPh>
    <rPh sb="3" eb="5">
      <t>ニュウリョク</t>
    </rPh>
    <phoneticPr fontId="1"/>
  </si>
  <si>
    <t>・CAT5Eケーブル(0.125Ω/m)使用の場合</t>
    <rPh sb="20" eb="22">
      <t>シヨウ</t>
    </rPh>
    <rPh sb="23" eb="25">
      <t>バアイ</t>
    </rPh>
    <phoneticPr fontId="1"/>
  </si>
  <si>
    <t>ver.</t>
    <phoneticPr fontId="1"/>
  </si>
  <si>
    <t>日付</t>
    <rPh sb="0" eb="2">
      <t>ヒヅケ</t>
    </rPh>
    <phoneticPr fontId="1"/>
  </si>
  <si>
    <t>内容</t>
    <rPh sb="0" eb="2">
      <t>ナイヨウ</t>
    </rPh>
    <phoneticPr fontId="1"/>
  </si>
  <si>
    <t>GXE100</t>
  </si>
  <si>
    <t>S1110</t>
  </si>
  <si>
    <t>S1111</t>
  </si>
  <si>
    <t>S1112</t>
  </si>
  <si>
    <t>S1115</t>
  </si>
  <si>
    <t>S1116</t>
  </si>
  <si>
    <t>S1130</t>
  </si>
  <si>
    <t>S1131</t>
  </si>
  <si>
    <t>S1135</t>
  </si>
  <si>
    <t>S1136</t>
  </si>
  <si>
    <t>S1510</t>
  </si>
  <si>
    <t>S1511</t>
  </si>
  <si>
    <t>S1515</t>
  </si>
  <si>
    <t>S1516</t>
  </si>
  <si>
    <t>S1531</t>
  </si>
  <si>
    <t>S1536</t>
  </si>
  <si>
    <t>S1550</t>
  </si>
  <si>
    <t>S1552</t>
  </si>
  <si>
    <t>S2110</t>
  </si>
  <si>
    <t>S2111</t>
  </si>
  <si>
    <t>S2115</t>
  </si>
  <si>
    <t>S2116</t>
  </si>
  <si>
    <t>S2130</t>
  </si>
  <si>
    <t>S2131</t>
  </si>
  <si>
    <t>S2135</t>
  </si>
  <si>
    <t>S2136</t>
  </si>
  <si>
    <t>S2511</t>
  </si>
  <si>
    <t>S2531</t>
  </si>
  <si>
    <t>S2536</t>
  </si>
  <si>
    <t>S2550</t>
  </si>
  <si>
    <t>S2552</t>
  </si>
  <si>
    <t>S3110</t>
  </si>
  <si>
    <t>S3130</t>
  </si>
  <si>
    <t>S3131</t>
  </si>
  <si>
    <t>S3510</t>
  </si>
  <si>
    <t>S3530</t>
  </si>
  <si>
    <t>S4151(FE)</t>
  </si>
  <si>
    <t>S6110</t>
  </si>
  <si>
    <t>S6111</t>
  </si>
  <si>
    <t>S6130</t>
  </si>
  <si>
    <t>S6131</t>
  </si>
  <si>
    <t>S6530</t>
  </si>
  <si>
    <t>S6532</t>
  </si>
  <si>
    <t>S7130</t>
  </si>
  <si>
    <t>S8543</t>
  </si>
  <si>
    <t>S8544</t>
  </si>
  <si>
    <t>SUD638</t>
  </si>
  <si>
    <t>U1113</t>
  </si>
  <si>
    <t>U1114</t>
  </si>
  <si>
    <t>U1130</t>
  </si>
  <si>
    <t>U1132</t>
  </si>
  <si>
    <t>U1133</t>
  </si>
  <si>
    <t>U1134</t>
  </si>
  <si>
    <t>U1532</t>
  </si>
  <si>
    <t>U2114</t>
  </si>
  <si>
    <t>U2130</t>
  </si>
  <si>
    <t>U2132</t>
  </si>
  <si>
    <t>U2134</t>
  </si>
  <si>
    <t>X1534</t>
  </si>
  <si>
    <t>X1571</t>
  </si>
  <si>
    <t>X2232</t>
  </si>
  <si>
    <t>X2533</t>
  </si>
  <si>
    <t>X2571</t>
  </si>
  <si>
    <t>X6533</t>
  </si>
  <si>
    <t>B61300</t>
  </si>
  <si>
    <t>B61301</t>
  </si>
  <si>
    <t>B65300</t>
  </si>
  <si>
    <t>B65301</t>
  </si>
  <si>
    <t>B65302</t>
  </si>
  <si>
    <t>B71300</t>
  </si>
  <si>
    <t>S15500</t>
  </si>
  <si>
    <t>S22500</t>
  </si>
  <si>
    <t>S25500</t>
  </si>
  <si>
    <t>S61301</t>
  </si>
  <si>
    <t>i-PRO mini 無線LANモデル</t>
    <phoneticPr fontId="1"/>
  </si>
  <si>
    <t>-</t>
    <phoneticPr fontId="1"/>
  </si>
  <si>
    <t>i-PRO mini 有線LANモデル</t>
    <phoneticPr fontId="1"/>
  </si>
  <si>
    <t>i-PRO mini L 無線LANモデル</t>
  </si>
  <si>
    <t>WV-B71300-F3W</t>
  </si>
  <si>
    <t>i-PRO mini L 有線LANモデル</t>
    <rPh sb="13" eb="15">
      <t>ユウセン</t>
    </rPh>
    <phoneticPr fontId="1"/>
  </si>
  <si>
    <t>WV-B71300-F3</t>
    <phoneticPr fontId="1"/>
  </si>
  <si>
    <t>WV-B71300-F3W1</t>
    <phoneticPr fontId="1"/>
  </si>
  <si>
    <t>WV-B71300-F3-1</t>
    <phoneticPr fontId="1"/>
  </si>
  <si>
    <t>屋内ボックスカメラ</t>
    <phoneticPr fontId="1"/>
  </si>
  <si>
    <t>WV-U1130AUX</t>
  </si>
  <si>
    <t>屋外ハウジング一体カメラ</t>
    <phoneticPr fontId="1"/>
  </si>
  <si>
    <t>耐重塩害屋外ハウジング一体カメラ</t>
    <phoneticPr fontId="1"/>
  </si>
  <si>
    <t>WV-S1536LNS</t>
    <phoneticPr fontId="1"/>
  </si>
  <si>
    <t>5MP屋外ハウジング一体カメラ</t>
    <phoneticPr fontId="1"/>
  </si>
  <si>
    <t>WV-S15500-V3LN</t>
    <phoneticPr fontId="1"/>
  </si>
  <si>
    <t>屋内ドームカメラ</t>
    <phoneticPr fontId="1"/>
  </si>
  <si>
    <t>5MP耐衝撃 屋内ドームカメラ</t>
    <phoneticPr fontId="1"/>
  </si>
  <si>
    <t>WV-S22500-V3L</t>
    <phoneticPr fontId="1"/>
  </si>
  <si>
    <t>5MP屋外ドームカメラ</t>
    <phoneticPr fontId="1"/>
  </si>
  <si>
    <t>WV-S25500-V3LN</t>
    <phoneticPr fontId="1"/>
  </si>
  <si>
    <t>屋内コンパクトドームカメラ</t>
    <phoneticPr fontId="1"/>
  </si>
  <si>
    <t>WV-S3131LUX</t>
    <phoneticPr fontId="1"/>
  </si>
  <si>
    <t>屋内全方位カメラ</t>
    <phoneticPr fontId="1"/>
  </si>
  <si>
    <t>光学21倍ズーム 屋内PTZカメラ</t>
    <phoneticPr fontId="1"/>
  </si>
  <si>
    <t>WV-S61301-Z2</t>
    <phoneticPr fontId="1"/>
  </si>
  <si>
    <t>WV-S61302-Z4</t>
    <phoneticPr fontId="1"/>
  </si>
  <si>
    <t>光学3.1倍ズーム 屋内PTZカメラ</t>
    <phoneticPr fontId="1"/>
  </si>
  <si>
    <t>WV-B61300-ZY</t>
    <phoneticPr fontId="1"/>
  </si>
  <si>
    <t>光学10倍ズーム 屋内PTZカメラ</t>
    <phoneticPr fontId="1"/>
  </si>
  <si>
    <t>WV-B61301-Z1</t>
    <phoneticPr fontId="1"/>
  </si>
  <si>
    <t>WV-B61301-Z2</t>
    <phoneticPr fontId="1"/>
  </si>
  <si>
    <t>光学3.1倍ズーム 屋外PTZカメラ</t>
    <phoneticPr fontId="1"/>
  </si>
  <si>
    <t>WV-B65300-ZY</t>
    <phoneticPr fontId="1"/>
  </si>
  <si>
    <t>光学10倍ズーム 屋外PTZカメラ</t>
    <phoneticPr fontId="1"/>
  </si>
  <si>
    <t>WV-B65301-Z1</t>
    <phoneticPr fontId="1"/>
  </si>
  <si>
    <t>光学21倍ズーム 屋外PTZカメラ</t>
    <phoneticPr fontId="1"/>
  </si>
  <si>
    <t>WV-B65302-Z2</t>
    <phoneticPr fontId="1"/>
  </si>
  <si>
    <t>屋外マルチセンサーカメラ</t>
    <phoneticPr fontId="1"/>
  </si>
  <si>
    <t>cwc</t>
    <phoneticPr fontId="1"/>
  </si>
  <si>
    <t>WJ-GXE100</t>
    <phoneticPr fontId="1"/>
  </si>
  <si>
    <t>クラス1</t>
    <phoneticPr fontId="1"/>
  </si>
  <si>
    <t>Panasonic</t>
    <phoneticPr fontId="1"/>
  </si>
  <si>
    <t>1chエンコーダー</t>
    <phoneticPr fontId="1"/>
  </si>
  <si>
    <t>WV-X2571LNJ</t>
    <phoneticPr fontId="1"/>
  </si>
  <si>
    <t>AI 屋外4Kドームタイプ</t>
    <phoneticPr fontId="1"/>
  </si>
  <si>
    <t>AI 屋外4Kハウジング一体タイプ</t>
    <phoneticPr fontId="1"/>
  </si>
  <si>
    <t>WV-X1571LNJ</t>
    <phoneticPr fontId="1"/>
  </si>
  <si>
    <t>AI ドームタイプ</t>
    <phoneticPr fontId="1"/>
  </si>
  <si>
    <t>WV-X2533LNJ</t>
    <phoneticPr fontId="1"/>
  </si>
  <si>
    <t>WV-X2232LJ</t>
    <phoneticPr fontId="1"/>
  </si>
  <si>
    <t>WV-X1534LNJ</t>
    <phoneticPr fontId="1"/>
  </si>
  <si>
    <t>AI 屋外ハウジング一体タイプ</t>
    <phoneticPr fontId="1"/>
  </si>
  <si>
    <t>屋内ドームタイプ</t>
    <phoneticPr fontId="1"/>
  </si>
  <si>
    <t>WV-U2134AJ</t>
    <phoneticPr fontId="1"/>
  </si>
  <si>
    <t>WV-U2114AJ</t>
    <phoneticPr fontId="1"/>
  </si>
  <si>
    <t>屋内ボックスタイプ</t>
    <phoneticPr fontId="1"/>
  </si>
  <si>
    <t>WV-U1114AJ</t>
    <phoneticPr fontId="1"/>
  </si>
  <si>
    <t>WV-U1134AJ</t>
    <phoneticPr fontId="1"/>
  </si>
  <si>
    <t xml:space="preserve">WV-U1133AJ </t>
    <phoneticPr fontId="1"/>
  </si>
  <si>
    <t>WV-U1113AJ</t>
    <phoneticPr fontId="1"/>
  </si>
  <si>
    <t>屋外ハウジング一体タイプ</t>
    <phoneticPr fontId="1"/>
  </si>
  <si>
    <t>WV-U2134J</t>
    <phoneticPr fontId="1"/>
  </si>
  <si>
    <t>WV-U1114J</t>
    <phoneticPr fontId="1"/>
  </si>
  <si>
    <t xml:space="preserve">WV-U1133J </t>
    <phoneticPr fontId="1"/>
  </si>
  <si>
    <t>WV-X6533LNSJ</t>
    <phoneticPr fontId="1"/>
  </si>
  <si>
    <t>赤外線照明搭載 屋外PTZタイプ</t>
    <phoneticPr fontId="1"/>
  </si>
  <si>
    <t>WV-S6532LNSJ</t>
    <phoneticPr fontId="1"/>
  </si>
  <si>
    <t>WV-S6532LNJ</t>
    <phoneticPr fontId="1"/>
  </si>
  <si>
    <t>WV-X6533LNJ</t>
    <phoneticPr fontId="1"/>
  </si>
  <si>
    <t>耐重塩害 屋外PTZタイプ</t>
    <phoneticPr fontId="1"/>
  </si>
  <si>
    <t>光学40倍ズーム 屋外PTZタイプ</t>
    <phoneticPr fontId="1"/>
  </si>
  <si>
    <t>WV-S6530NS</t>
    <phoneticPr fontId="1"/>
  </si>
  <si>
    <t>光学21倍ズーム 屋外PTZタイプ</t>
    <phoneticPr fontId="1"/>
  </si>
  <si>
    <t>WV-S6530NJ</t>
    <phoneticPr fontId="1"/>
  </si>
  <si>
    <t>光学40倍ズーム 屋内PTZタイプ</t>
    <phoneticPr fontId="1"/>
  </si>
  <si>
    <t xml:space="preserve">WV-S6131 </t>
    <phoneticPr fontId="1"/>
  </si>
  <si>
    <t>WV-S6111</t>
    <phoneticPr fontId="1"/>
  </si>
  <si>
    <t>光学21倍ズーム 屋内PTZタイプ</t>
    <phoneticPr fontId="1"/>
  </si>
  <si>
    <t>WV-S6130</t>
    <phoneticPr fontId="1"/>
  </si>
  <si>
    <t>WV-S6110</t>
    <phoneticPr fontId="1"/>
  </si>
  <si>
    <t>屋外エアロPTZタイプ</t>
    <phoneticPr fontId="1"/>
  </si>
  <si>
    <t>WV-SUD638</t>
    <phoneticPr fontId="1"/>
  </si>
  <si>
    <t>AC100V</t>
    <phoneticPr fontId="1"/>
  </si>
  <si>
    <t>WV-SUD638-H</t>
    <phoneticPr fontId="1"/>
  </si>
  <si>
    <t>WV-SUD638-T</t>
    <phoneticPr fontId="1"/>
  </si>
  <si>
    <t>本装置では給電できません</t>
    <rPh sb="0" eb="1">
      <t>ホン</t>
    </rPh>
    <rPh sb="1" eb="3">
      <t>ソウチ</t>
    </rPh>
    <rPh sb="5" eb="7">
      <t>キュウデン</t>
    </rPh>
    <phoneticPr fontId="1"/>
  </si>
  <si>
    <t>WV-S2552LNJ</t>
    <phoneticPr fontId="1"/>
  </si>
  <si>
    <t>5MP屋外ドームタイプ</t>
    <phoneticPr fontId="1"/>
  </si>
  <si>
    <t>屋外ドームタイプ</t>
    <phoneticPr fontId="1"/>
  </si>
  <si>
    <t>WV-S2536LTNJ</t>
    <phoneticPr fontId="1"/>
  </si>
  <si>
    <t>WV-S2536LNJ</t>
    <phoneticPr fontId="1"/>
  </si>
  <si>
    <t>WV-S2531LTN</t>
    <phoneticPr fontId="1"/>
  </si>
  <si>
    <t>WV-S2511LN</t>
    <phoneticPr fontId="1"/>
  </si>
  <si>
    <t>屋外コンパクトドームタイプ</t>
    <phoneticPr fontId="1"/>
  </si>
  <si>
    <t>WV-S3530J</t>
    <phoneticPr fontId="1"/>
  </si>
  <si>
    <t>WV-S3130J</t>
    <phoneticPr fontId="1"/>
  </si>
  <si>
    <t>WV-S3510J</t>
    <phoneticPr fontId="1"/>
  </si>
  <si>
    <t xml:space="preserve">WV-S2136LJ </t>
    <phoneticPr fontId="1"/>
  </si>
  <si>
    <t>WV-S2116L</t>
    <phoneticPr fontId="1"/>
  </si>
  <si>
    <t>WV-S2116LD</t>
    <phoneticPr fontId="1"/>
  </si>
  <si>
    <t>アナログ出力対応屋内ドームタイプ</t>
    <phoneticPr fontId="1"/>
  </si>
  <si>
    <t>WV-S2135</t>
    <phoneticPr fontId="1"/>
  </si>
  <si>
    <t>WV-S2115</t>
    <phoneticPr fontId="1"/>
  </si>
  <si>
    <t>WV-S2111L</t>
    <phoneticPr fontId="1"/>
  </si>
  <si>
    <t>WV-S2130</t>
    <phoneticPr fontId="1"/>
  </si>
  <si>
    <t>WV-S2130RJ</t>
    <phoneticPr fontId="1"/>
  </si>
  <si>
    <t>WV-S2110J</t>
    <phoneticPr fontId="1"/>
  </si>
  <si>
    <t>WV-S2110RJ</t>
    <phoneticPr fontId="1"/>
  </si>
  <si>
    <t>屋内コンパクトドームタイプ</t>
    <phoneticPr fontId="1"/>
  </si>
  <si>
    <t>WV-S3110J</t>
    <phoneticPr fontId="1"/>
  </si>
  <si>
    <t>WV-S1552LNJ</t>
    <phoneticPr fontId="1"/>
  </si>
  <si>
    <t>5MP屋外ハウジング一体タイプ</t>
    <phoneticPr fontId="1"/>
  </si>
  <si>
    <t>WV-S1536LTNJ</t>
    <phoneticPr fontId="1"/>
  </si>
  <si>
    <t>WV-S1536LNJ</t>
    <phoneticPr fontId="1"/>
  </si>
  <si>
    <t>WV-S1516LN</t>
    <phoneticPr fontId="1"/>
  </si>
  <si>
    <t>WV-S1516LDN</t>
    <phoneticPr fontId="1"/>
  </si>
  <si>
    <t>アナログ出力対応屋外ハウジング一体タイプ</t>
    <phoneticPr fontId="1"/>
  </si>
  <si>
    <t>WV-S1515L</t>
    <phoneticPr fontId="1"/>
  </si>
  <si>
    <t>耐重塩害 屋外ハウジング一体タイプ</t>
    <phoneticPr fontId="1"/>
  </si>
  <si>
    <t>WV-S1531LNSJ</t>
    <phoneticPr fontId="1"/>
  </si>
  <si>
    <t>WV-S1531LTNJ</t>
    <phoneticPr fontId="1"/>
  </si>
  <si>
    <t>WV-S1511LNJ</t>
    <phoneticPr fontId="1"/>
  </si>
  <si>
    <t>WV-S1510</t>
    <phoneticPr fontId="1"/>
  </si>
  <si>
    <t>WV-S1136J</t>
    <phoneticPr fontId="1"/>
  </si>
  <si>
    <t>WV-S1116</t>
    <phoneticPr fontId="1"/>
  </si>
  <si>
    <t>WV-S1116D</t>
    <phoneticPr fontId="1"/>
  </si>
  <si>
    <t>WV-S1135V</t>
    <phoneticPr fontId="1"/>
  </si>
  <si>
    <t>WV-S1115V</t>
    <phoneticPr fontId="1"/>
  </si>
  <si>
    <t>アナログ出力対応屋内ボックスタイプ</t>
    <phoneticPr fontId="1"/>
  </si>
  <si>
    <t>WV-S1111</t>
    <phoneticPr fontId="1"/>
  </si>
  <si>
    <t>WV-S1130V</t>
    <phoneticPr fontId="1"/>
  </si>
  <si>
    <t>WV-S1130VRJ</t>
    <phoneticPr fontId="1"/>
  </si>
  <si>
    <t>WV-S1110V</t>
    <phoneticPr fontId="1"/>
  </si>
  <si>
    <t>WV-S1110VRJ</t>
    <phoneticPr fontId="1"/>
  </si>
  <si>
    <t>WV-S1112</t>
    <phoneticPr fontId="1"/>
  </si>
  <si>
    <t>WV-S1131</t>
    <phoneticPr fontId="1"/>
  </si>
  <si>
    <t>WV-S1550LNJ</t>
    <phoneticPr fontId="1"/>
  </si>
  <si>
    <t>WV-S2131L</t>
    <phoneticPr fontId="1"/>
  </si>
  <si>
    <t>外部電源を使用</t>
    <rPh sb="0" eb="4">
      <t>ガイブデンゲン</t>
    </rPh>
    <rPh sb="5" eb="7">
      <t>シヨウ</t>
    </rPh>
    <phoneticPr fontId="1"/>
  </si>
  <si>
    <t>✓</t>
    <phoneticPr fontId="1"/>
  </si>
  <si>
    <t>ネットワークカメラ</t>
    <phoneticPr fontId="1"/>
  </si>
  <si>
    <t>PoE</t>
  </si>
  <si>
    <t>DC12V</t>
    <phoneticPr fontId="1"/>
  </si>
  <si>
    <t>WV-X6531NS</t>
  </si>
  <si>
    <t>WV-X6511NJ</t>
  </si>
  <si>
    <t>WV-S4556LJ</t>
  </si>
  <si>
    <t>WV-S4156J</t>
  </si>
  <si>
    <t>WV-S2531LN</t>
  </si>
  <si>
    <t>WV-S1511LDN</t>
  </si>
  <si>
    <t>WV-S1531LNJ</t>
  </si>
  <si>
    <t>WV-U1533AJ</t>
  </si>
  <si>
    <t>WV-S1111D</t>
  </si>
  <si>
    <t>WV-U1113J</t>
  </si>
  <si>
    <t>WV-S65340-Z4K</t>
    <phoneticPr fontId="1"/>
  </si>
  <si>
    <t>2MP(1080P) 40倍 屋外PTZ AIカメラ(耐重塩害)</t>
    <phoneticPr fontId="1"/>
  </si>
  <si>
    <t>2MP(1080P) 40倍 屋内PTZ AIカメラ</t>
    <phoneticPr fontId="1"/>
  </si>
  <si>
    <t>WV-S65340-Z2N</t>
    <phoneticPr fontId="1"/>
  </si>
  <si>
    <t>2MP(1080P) 21倍 屋外PTZ AIカメラ</t>
    <phoneticPr fontId="1"/>
  </si>
  <si>
    <t>WV-S65340-Z2K</t>
    <phoneticPr fontId="1"/>
  </si>
  <si>
    <t>WV-S65340-Z4N</t>
    <phoneticPr fontId="1"/>
  </si>
  <si>
    <t>2MP(1080P) 40倍 屋外PTZ AIカメラ</t>
    <phoneticPr fontId="1"/>
  </si>
  <si>
    <t>WV-U1130A</t>
    <phoneticPr fontId="1"/>
  </si>
  <si>
    <t>2MP(1080P)屋内ボックスカメラ</t>
    <phoneticPr fontId="1"/>
  </si>
  <si>
    <t>WV-U1132A</t>
    <phoneticPr fontId="1"/>
  </si>
  <si>
    <t>WV-U1532LA</t>
    <phoneticPr fontId="1"/>
  </si>
  <si>
    <t>2MP(1080P)屋外ハウジング一体カメラ</t>
    <phoneticPr fontId="1"/>
  </si>
  <si>
    <t>2MP(1080P)屋内ドームカメラ</t>
    <phoneticPr fontId="1"/>
  </si>
  <si>
    <t>WV-U2130LA</t>
    <phoneticPr fontId="1"/>
  </si>
  <si>
    <t>WV-U2132LA</t>
    <phoneticPr fontId="1"/>
  </si>
  <si>
    <t>WV-B51300-F3</t>
    <phoneticPr fontId="1"/>
  </si>
  <si>
    <t>2MP(1080P)屋内パンチルト カメラ</t>
    <phoneticPr fontId="1"/>
  </si>
  <si>
    <t>WV-B51300-F3W</t>
    <phoneticPr fontId="1"/>
  </si>
  <si>
    <t>WV-B54300-F3</t>
    <phoneticPr fontId="1"/>
  </si>
  <si>
    <t>2MP(1080P)屋外パンチルト カメラ</t>
    <phoneticPr fontId="1"/>
  </si>
  <si>
    <t>WV-B54300-F3W</t>
    <phoneticPr fontId="1"/>
  </si>
  <si>
    <t>4MP屋内ボックスカメラ</t>
    <phoneticPr fontId="1"/>
  </si>
  <si>
    <t>WV-U1142A</t>
    <phoneticPr fontId="1"/>
  </si>
  <si>
    <t>4MP屋外ハウジング一体カメラ</t>
    <phoneticPr fontId="1"/>
  </si>
  <si>
    <t>WV-U1542LA</t>
    <phoneticPr fontId="1"/>
  </si>
  <si>
    <t>4MP屋内ドームカメラ</t>
    <phoneticPr fontId="1"/>
  </si>
  <si>
    <t>WV-U2140LA</t>
    <phoneticPr fontId="1"/>
  </si>
  <si>
    <t>WV-U2142LA</t>
    <phoneticPr fontId="1"/>
  </si>
  <si>
    <t>WV-U2540LA</t>
    <phoneticPr fontId="1"/>
  </si>
  <si>
    <t>4MP屋外ドームカメラ</t>
    <phoneticPr fontId="1"/>
  </si>
  <si>
    <t>WV-U2542LA</t>
    <phoneticPr fontId="1"/>
  </si>
  <si>
    <t>WV-U2530LA</t>
    <phoneticPr fontId="1"/>
  </si>
  <si>
    <t>2MP(1080P)屋外ドームカメラ</t>
    <phoneticPr fontId="1"/>
  </si>
  <si>
    <t>WV-U2532LA</t>
    <phoneticPr fontId="1"/>
  </si>
  <si>
    <t>WV-S1130VRJUX</t>
    <phoneticPr fontId="1"/>
  </si>
  <si>
    <t>2MP(1080P) 屋内 ボックスカメラ</t>
    <phoneticPr fontId="1"/>
  </si>
  <si>
    <t>WV-S1136UX</t>
    <phoneticPr fontId="1"/>
  </si>
  <si>
    <t>2MP(1080P) 屋内 ボックス AIカメラ</t>
    <phoneticPr fontId="1"/>
  </si>
  <si>
    <t>WV-S1510UX</t>
    <phoneticPr fontId="1"/>
  </si>
  <si>
    <t>1.3MP(720P) 屋外 ハウジング一体カメラ</t>
    <phoneticPr fontId="1"/>
  </si>
  <si>
    <t>WV-S61300-ZY</t>
    <phoneticPr fontId="1"/>
  </si>
  <si>
    <t>2MP(1080P) 3.1倍 屋内PTZ AIカメラ</t>
    <phoneticPr fontId="1"/>
  </si>
  <si>
    <t>WV-S65300-ZY</t>
    <phoneticPr fontId="1"/>
  </si>
  <si>
    <t>2MP(1080P) 3.1倍 屋外PTZ AIカメラ</t>
    <phoneticPr fontId="1"/>
  </si>
  <si>
    <t>WV-S65302-Z2</t>
    <phoneticPr fontId="1"/>
  </si>
  <si>
    <t>WV-S61301-Z1</t>
    <phoneticPr fontId="1"/>
  </si>
  <si>
    <t>2MP(1080P) 10倍 屋内PTZ AIカメラ</t>
    <phoneticPr fontId="1"/>
  </si>
  <si>
    <t>WV-S65301-Z1</t>
    <phoneticPr fontId="1"/>
  </si>
  <si>
    <t>2MP(1080P) 10倍 屋外PTZ AIカメラ</t>
    <phoneticPr fontId="1"/>
  </si>
  <si>
    <t>WV-S2130RJUX</t>
    <phoneticPr fontId="1"/>
  </si>
  <si>
    <t>2MP(1080P) 屋内 ドームカメラ</t>
    <phoneticPr fontId="1"/>
  </si>
  <si>
    <t>2MP(1080P) 屋内 ドーム AIカメラ</t>
    <phoneticPr fontId="1"/>
  </si>
  <si>
    <t>WV-S2136LUX</t>
    <phoneticPr fontId="1"/>
  </si>
  <si>
    <t>WV-S2536LNUX</t>
    <phoneticPr fontId="1"/>
  </si>
  <si>
    <t>2MP(1080P) 屋外 ドーム AIカメラ(IR LED)</t>
    <phoneticPr fontId="1"/>
  </si>
  <si>
    <t>WV-S2536LTNUX</t>
    <phoneticPr fontId="1"/>
  </si>
  <si>
    <t>2MP(1080P) 屋外 ドーム AIカメラ 長焦点モデル(IR LED)</t>
    <phoneticPr fontId="1"/>
  </si>
  <si>
    <t>WV-S3130UX</t>
    <phoneticPr fontId="1"/>
  </si>
  <si>
    <t>2MP(1080P) 屋内 コンパクトドームカメラ</t>
    <phoneticPr fontId="1"/>
  </si>
  <si>
    <t>WV-S3530UX</t>
    <phoneticPr fontId="1"/>
  </si>
  <si>
    <t>2MP(1080P) 屋外 コンパクトドームカメラ</t>
    <phoneticPr fontId="1"/>
  </si>
  <si>
    <t>WV-S4156UX</t>
    <phoneticPr fontId="1"/>
  </si>
  <si>
    <t>5MP屋内全方位AIカメラ</t>
    <phoneticPr fontId="1"/>
  </si>
  <si>
    <t>5MP屋外全方位AIカメラ</t>
    <phoneticPr fontId="1"/>
  </si>
  <si>
    <t>WV-S4556LUX</t>
    <phoneticPr fontId="1"/>
  </si>
  <si>
    <t>WV-S6532LNSUX</t>
    <phoneticPr fontId="1"/>
  </si>
  <si>
    <t>2MP(1080P) IR LED搭載 22倍 屋外 PTZカメラ 耐重塩害モデル</t>
    <phoneticPr fontId="1"/>
  </si>
  <si>
    <t>WV-S6532LNUX</t>
    <phoneticPr fontId="1"/>
  </si>
  <si>
    <t>2MP(1080P) IR LED搭載 22倍 屋外 PTZカメラ</t>
    <phoneticPr fontId="1"/>
  </si>
  <si>
    <t>WV-X6533LNSUX</t>
    <phoneticPr fontId="1"/>
  </si>
  <si>
    <t>2MP(1080P) IR LED搭載 40倍 屋外 PTZカメラ 耐重塩害モデル</t>
    <phoneticPr fontId="1"/>
  </si>
  <si>
    <t>WV-X6533LNUX</t>
    <phoneticPr fontId="1"/>
  </si>
  <si>
    <t>2MP(1080P) IR LED搭載 40倍 屋外 PTZカメラ</t>
    <phoneticPr fontId="1"/>
  </si>
  <si>
    <t>WV-S1536LTNUX</t>
    <phoneticPr fontId="1"/>
  </si>
  <si>
    <t>2MP(1080P) 屋外 ハウジング一体 AIカメラ 長焦点モデル(IR LED)</t>
    <phoneticPr fontId="1"/>
  </si>
  <si>
    <t>WV-SUD638UX</t>
    <phoneticPr fontId="1"/>
  </si>
  <si>
    <t>WV-SUD638-HUX</t>
    <phoneticPr fontId="1"/>
  </si>
  <si>
    <t>WV-SUD638-TUX</t>
    <phoneticPr fontId="1"/>
  </si>
  <si>
    <t>2MP(1080P) 30倍 屋外 エアロPTZカメラ</t>
    <phoneticPr fontId="1"/>
  </si>
  <si>
    <t>WV-S2550LNJ</t>
    <phoneticPr fontId="1"/>
  </si>
  <si>
    <t>WV-X6531NJ</t>
    <phoneticPr fontId="1"/>
  </si>
  <si>
    <t>5MP 全方位タイプ</t>
    <phoneticPr fontId="1"/>
  </si>
  <si>
    <t>アナログ出力対応 HDネットワークカメラ</t>
    <rPh sb="4" eb="6">
      <t>シュツリョク</t>
    </rPh>
    <rPh sb="6" eb="8">
      <t>タイオウ</t>
    </rPh>
    <phoneticPr fontId="1"/>
  </si>
  <si>
    <t>i-PRO株式会社</t>
    <rPh sb="5" eb="9">
      <t>カブシキガイシャ</t>
    </rPh>
    <phoneticPr fontId="1"/>
  </si>
  <si>
    <t>必要な総給電電力 [I列の合計]</t>
    <rPh sb="0" eb="2">
      <t>ヒツヨウ</t>
    </rPh>
    <rPh sb="3" eb="4">
      <t>ソウ</t>
    </rPh>
    <rPh sb="4" eb="6">
      <t>キュウデン</t>
    </rPh>
    <rPh sb="6" eb="8">
      <t>デンリョク</t>
    </rPh>
    <rPh sb="11" eb="12">
      <t>レツ</t>
    </rPh>
    <rPh sb="13" eb="15">
      <t>ゴウケイ</t>
    </rPh>
    <phoneticPr fontId="1"/>
  </si>
  <si>
    <t>カメラ品番リスト(コピー&amp;ペースト用)</t>
    <rPh sb="3" eb="5">
      <t>ヒンバン</t>
    </rPh>
    <rPh sb="17" eb="18">
      <t>ヨウ</t>
    </rPh>
    <phoneticPr fontId="1"/>
  </si>
  <si>
    <t>(✓を選択するか削除する)</t>
    <rPh sb="3" eb="5">
      <t>センタク</t>
    </rPh>
    <rPh sb="8" eb="10">
      <t>サクジョ</t>
    </rPh>
    <phoneticPr fontId="1"/>
  </si>
  <si>
    <t>C列, G列, H列に空白セル(白色のセル)を誤ってコピーしてしまった場合は、37行目の同じ色のセルを再コピーしてください。</t>
    <rPh sb="1" eb="2">
      <t>レツ</t>
    </rPh>
    <rPh sb="5" eb="6">
      <t>レツ</t>
    </rPh>
    <rPh sb="9" eb="10">
      <t>レツ</t>
    </rPh>
    <rPh sb="11" eb="13">
      <t>クウハク</t>
    </rPh>
    <rPh sb="16" eb="18">
      <t>シロイロ</t>
    </rPh>
    <rPh sb="23" eb="24">
      <t>アヤマ</t>
    </rPh>
    <rPh sb="35" eb="37">
      <t>バアイ</t>
    </rPh>
    <rPh sb="41" eb="42">
      <t>ギョウ</t>
    </rPh>
    <rPh sb="42" eb="43">
      <t>メ</t>
    </rPh>
    <rPh sb="44" eb="45">
      <t>オナ</t>
    </rPh>
    <rPh sb="46" eb="47">
      <t>イロ</t>
    </rPh>
    <rPh sb="51" eb="52">
      <t>サイ</t>
    </rPh>
    <phoneticPr fontId="1"/>
  </si>
  <si>
    <t>※2022.11.23 V0.31で修正(審査指摘)</t>
    <rPh sb="18" eb="20">
      <t>シュウセイ</t>
    </rPh>
    <rPh sb="21" eb="23">
      <t>シンサ</t>
    </rPh>
    <rPh sb="23" eb="25">
      <t>シテキ</t>
    </rPh>
    <phoneticPr fontId="1"/>
  </si>
  <si>
    <t>・G列は外部電源(カメラ電源ユニットなど)を使用する場合✓を選択してください。外部電源を使用しない場合は✓を消去してください。</t>
    <rPh sb="2" eb="3">
      <t>レツ</t>
    </rPh>
    <rPh sb="4" eb="6">
      <t>ガイブ</t>
    </rPh>
    <rPh sb="6" eb="8">
      <t>デンゲン</t>
    </rPh>
    <rPh sb="12" eb="14">
      <t>デンゲン</t>
    </rPh>
    <rPh sb="22" eb="24">
      <t>シヨウ</t>
    </rPh>
    <rPh sb="26" eb="28">
      <t>バアイ</t>
    </rPh>
    <rPh sb="30" eb="32">
      <t>センタク</t>
    </rPh>
    <rPh sb="39" eb="41">
      <t>ガイブ</t>
    </rPh>
    <rPh sb="41" eb="43">
      <t>デンゲン</t>
    </rPh>
    <rPh sb="44" eb="46">
      <t>シヨウ</t>
    </rPh>
    <rPh sb="49" eb="51">
      <t>バアイ</t>
    </rPh>
    <rPh sb="54" eb="56">
      <t>ショウキョ</t>
    </rPh>
    <phoneticPr fontId="1"/>
  </si>
  <si>
    <t>・H列は1m-100mの範囲で、整数を手動入力してください</t>
    <rPh sb="2" eb="3">
      <t>レツ</t>
    </rPh>
    <rPh sb="12" eb="14">
      <t>ハンイ</t>
    </rPh>
    <rPh sb="16" eb="18">
      <t>セイスウ</t>
    </rPh>
    <rPh sb="19" eb="21">
      <t>シュドウ</t>
    </rPh>
    <rPh sb="21" eb="23">
      <t>ニュウリョク</t>
    </rPh>
    <phoneticPr fontId="1"/>
  </si>
  <si>
    <t>・(給電側電力)=(カメラ消費電力)+(ケーブル損失)の計算をしています</t>
    <rPh sb="2" eb="4">
      <t>キュウデン</t>
    </rPh>
    <rPh sb="4" eb="5">
      <t>ガワ</t>
    </rPh>
    <rPh sb="5" eb="7">
      <t>デンリョク</t>
    </rPh>
    <rPh sb="13" eb="15">
      <t>ショウヒ</t>
    </rPh>
    <rPh sb="15" eb="17">
      <t>デンリョク</t>
    </rPh>
    <rPh sb="24" eb="26">
      <t>ソンシツ</t>
    </rPh>
    <rPh sb="28" eb="30">
      <t>ケイサン</t>
    </rPh>
    <phoneticPr fontId="1"/>
  </si>
  <si>
    <t>・C列はドロップダウンリストから選択してください。L列からコピー&amp;ペーストもできます。</t>
    <rPh sb="2" eb="3">
      <t>レツ</t>
    </rPh>
    <rPh sb="16" eb="18">
      <t>センタク</t>
    </rPh>
    <rPh sb="26" eb="27">
      <t>レツ</t>
    </rPh>
    <phoneticPr fontId="1"/>
  </si>
  <si>
    <t>(手動入力、リストから選択またはL列からコピー&amp;ペースト)</t>
    <rPh sb="1" eb="3">
      <t>シュドウ</t>
    </rPh>
    <rPh sb="3" eb="5">
      <t>ニュウリョク</t>
    </rPh>
    <rPh sb="11" eb="13">
      <t>センタク</t>
    </rPh>
    <rPh sb="17" eb="18">
      <t>レツ</t>
    </rPh>
    <phoneticPr fontId="1"/>
  </si>
  <si>
    <t>(整数を手動入力してください)</t>
    <rPh sb="1" eb="3">
      <t>セイスウ</t>
    </rPh>
    <rPh sb="4" eb="6">
      <t>シュドウ</t>
    </rPh>
    <rPh sb="6" eb="8">
      <t>ニュウリョク</t>
    </rPh>
    <phoneticPr fontId="1"/>
  </si>
  <si>
    <t>WV-S65340-Z2N1</t>
    <phoneticPr fontId="1"/>
  </si>
  <si>
    <t>2MP(1080P) 21倍 屋外PTZ AIカメラ(ブラック)</t>
    <phoneticPr fontId="1"/>
  </si>
  <si>
    <t>※2022.11.23 V0.31で追加</t>
    <rPh sb="18" eb="20">
      <t>ツイカ</t>
    </rPh>
    <phoneticPr fontId="1"/>
  </si>
  <si>
    <t>WV-S65340-Z4N1</t>
    <phoneticPr fontId="1"/>
  </si>
  <si>
    <t>2MP(1080P) 40倍 屋外PTZ AIカメラ(ブラック)</t>
    <phoneticPr fontId="1"/>
  </si>
  <si>
    <t>2MP(1080P) 10倍 屋外PTZ AIカメラ 耐重塩害モデル</t>
    <phoneticPr fontId="1"/>
  </si>
  <si>
    <t>WV-S65301-Z1-1</t>
    <phoneticPr fontId="1"/>
  </si>
  <si>
    <t>2MP(1080P) 10倍 屋外PTZ AIカメラ(ブラック)</t>
    <phoneticPr fontId="1"/>
  </si>
  <si>
    <t>WV-S65302-Z2-1</t>
    <phoneticPr fontId="1"/>
  </si>
  <si>
    <t>WV-S65301-Z1S</t>
    <phoneticPr fontId="1"/>
  </si>
  <si>
    <t>※2022.11.24 V0.32で追加</t>
    <rPh sb="18" eb="20">
      <t>ツイカ</t>
    </rPh>
    <phoneticPr fontId="1"/>
  </si>
  <si>
    <t>正式リリース版</t>
    <rPh sb="0" eb="2">
      <t>セイシキ</t>
    </rPh>
    <rPh sb="6" eb="7">
      <t>バン</t>
    </rPh>
    <phoneticPr fontId="1"/>
  </si>
  <si>
    <t>V1.00</t>
    <phoneticPr fontId="1"/>
  </si>
  <si>
    <t>エッジストレージ DG-EUシリーズ用 PoE給電電力計算ツール</t>
    <rPh sb="18" eb="19">
      <t>ヨウ</t>
    </rPh>
    <rPh sb="23" eb="25">
      <t>キュウデン</t>
    </rPh>
    <rPh sb="25" eb="27">
      <t>デンリョク</t>
    </rPh>
    <rPh sb="27" eb="29">
      <t>ケイサン</t>
    </rPh>
    <phoneticPr fontId="1"/>
  </si>
  <si>
    <t>EU101 (  4ポート合計  50Wまで)</t>
    <rPh sb="13" eb="15">
      <t>ゴウケイ</t>
    </rPh>
    <phoneticPr fontId="1"/>
  </si>
  <si>
    <t>EU201 (  8ポート合計110Wまで)</t>
    <rPh sb="13" eb="15">
      <t>ゴウケイ</t>
    </rPh>
    <phoneticPr fontId="1"/>
  </si>
  <si>
    <t>EU301 (16ポート合計233Wまで)</t>
    <rPh sb="12" eb="14">
      <t>ゴウケイ</t>
    </rPh>
    <phoneticPr fontId="1"/>
  </si>
  <si>
    <t>2022.12.27</t>
    <phoneticPr fontId="1"/>
  </si>
  <si>
    <t>○</t>
    <phoneticPr fontId="1"/>
  </si>
  <si>
    <t>WV-S61302-Z4</t>
  </si>
  <si>
    <t>WV-B61300-ZY</t>
  </si>
  <si>
    <t>WV-S4550L</t>
  </si>
  <si>
    <t>WV-S4550L</t>
    <phoneticPr fontId="1"/>
  </si>
  <si>
    <t>※2022.12.27 V1.00で追加 (漏れ)</t>
    <rPh sb="18" eb="20">
      <t>ツイカ</t>
    </rPh>
    <rPh sb="22" eb="23">
      <t>モ</t>
    </rPh>
    <phoneticPr fontId="1"/>
  </si>
  <si>
    <t>WV-S4150</t>
  </si>
  <si>
    <t>WV-S4150</t>
    <phoneticPr fontId="1"/>
  </si>
  <si>
    <t>WJ-GXE100</t>
  </si>
  <si>
    <t>WV-B51300-F3</t>
  </si>
  <si>
    <t>WV-B51300-F3W</t>
  </si>
  <si>
    <t>WV-B54300-F3</t>
  </si>
  <si>
    <t>WV-B54300-F3W</t>
  </si>
  <si>
    <t>WV-B61301-Z1</t>
  </si>
  <si>
    <t>WV-B61301-Z2</t>
  </si>
  <si>
    <t>WV-B65300-ZY</t>
  </si>
  <si>
    <t>WV-B65301-Z1</t>
  </si>
  <si>
    <t>WV-B65302-Z2</t>
  </si>
  <si>
    <t>WV-B71300-F3</t>
  </si>
  <si>
    <t>WV-B71300-F3-1</t>
  </si>
  <si>
    <t>WV-B71300-F3W1</t>
  </si>
  <si>
    <t>WV-S1110V</t>
  </si>
  <si>
    <t>WV-S1110VRJ</t>
  </si>
  <si>
    <t>WV-S1111</t>
  </si>
  <si>
    <t>WV-S1112</t>
  </si>
  <si>
    <t>WV-S1115V</t>
  </si>
  <si>
    <t>WV-S1116</t>
  </si>
  <si>
    <t>WV-S1116D</t>
  </si>
  <si>
    <t>WV-S1130V</t>
  </si>
  <si>
    <t>WV-S1130VRJ</t>
  </si>
  <si>
    <t>WV-S1130VRJUX</t>
  </si>
  <si>
    <t>WV-S1131</t>
  </si>
  <si>
    <t>WV-S1135V</t>
  </si>
  <si>
    <t>WV-S1135VUX</t>
  </si>
  <si>
    <t>WV-S1136J</t>
  </si>
  <si>
    <t>WV-S1136UX</t>
  </si>
  <si>
    <t>WV-S1510</t>
  </si>
  <si>
    <t>WV-S1510UX</t>
  </si>
  <si>
    <t>WV-S1511LNJ</t>
  </si>
  <si>
    <t>WV-S1515L</t>
  </si>
  <si>
    <t>WV-S1516LDN</t>
  </si>
  <si>
    <t>WV-S1516LN</t>
  </si>
  <si>
    <t>WV-S1531LNSJ</t>
  </si>
  <si>
    <t>WV-S1531LTNJ</t>
  </si>
  <si>
    <t>WV-S1536LBUX</t>
  </si>
  <si>
    <t>WV-S1536LNJ</t>
  </si>
  <si>
    <t>WV-S1536LNS</t>
  </si>
  <si>
    <t>WV-S1536LTNJ</t>
  </si>
  <si>
    <t>WV-S1536LTNUX</t>
  </si>
  <si>
    <t>WV-S1536LUX</t>
  </si>
  <si>
    <t>WV-S15500-V3LN</t>
  </si>
  <si>
    <t>WV-S1550LNJ</t>
  </si>
  <si>
    <t>WV-S1552LNJ</t>
  </si>
  <si>
    <t>WV-S2110J</t>
  </si>
  <si>
    <t>WV-S2110RJ</t>
  </si>
  <si>
    <t>WV-S2111L</t>
  </si>
  <si>
    <t>WV-S2115</t>
  </si>
  <si>
    <t>WV-S2116L</t>
  </si>
  <si>
    <t>WV-S2116LD</t>
  </si>
  <si>
    <t>WV-S2130</t>
  </si>
  <si>
    <t>WV-S2130RJ</t>
  </si>
  <si>
    <t>WV-S2130RJUX</t>
  </si>
  <si>
    <t>WV-S2131L</t>
  </si>
  <si>
    <t>WV-S2135</t>
  </si>
  <si>
    <t>WV-S2135UX</t>
  </si>
  <si>
    <t>WV-S2136LBUX</t>
  </si>
  <si>
    <t xml:space="preserve">WV-S2136LJ </t>
  </si>
  <si>
    <t>WV-S2136LUX</t>
  </si>
  <si>
    <t>WV-S22500-V3L</t>
  </si>
  <si>
    <t>WV-S2511LN</t>
  </si>
  <si>
    <t>WV-S2531LTN</t>
  </si>
  <si>
    <t>WV-S2536LNJ</t>
  </si>
  <si>
    <t>WV-S2536LNUX</t>
  </si>
  <si>
    <t>WV-S2536LTNJ</t>
  </si>
  <si>
    <t>WV-S2536LTNUX</t>
  </si>
  <si>
    <t>WV-S25500-V3LN</t>
  </si>
  <si>
    <t>WV-S2550LNJ</t>
  </si>
  <si>
    <t>WV-S2552LNJ</t>
  </si>
  <si>
    <t>WV-S3110J</t>
  </si>
  <si>
    <t>WV-S3130J</t>
  </si>
  <si>
    <t>WV-S3130UX</t>
  </si>
  <si>
    <t>WV-S3131LUX</t>
  </si>
  <si>
    <t>WV-S3510J</t>
  </si>
  <si>
    <t>WV-S3530J</t>
  </si>
  <si>
    <t>WV-S3530UX</t>
  </si>
  <si>
    <t>WV-S4151UX</t>
  </si>
  <si>
    <t>WV-S4156UX</t>
  </si>
  <si>
    <t>WV-S4556LUX</t>
  </si>
  <si>
    <t>WV-S6110</t>
  </si>
  <si>
    <t>WV-S6111</t>
  </si>
  <si>
    <t>WV-S6130</t>
  </si>
  <si>
    <t>WV-S61300-ZY</t>
  </si>
  <si>
    <t>WV-S61301-Z1</t>
  </si>
  <si>
    <t>WV-S61301-Z2</t>
  </si>
  <si>
    <t xml:space="preserve">WV-S6131 </t>
  </si>
  <si>
    <t>WV-S65300-ZY</t>
  </si>
  <si>
    <t>WV-S65301-Z1</t>
  </si>
  <si>
    <t>WV-S65301-Z1-1</t>
  </si>
  <si>
    <t>WV-S65301-Z1S</t>
  </si>
  <si>
    <t>WV-S65302-Z2</t>
  </si>
  <si>
    <t>WV-S65302-Z2-1</t>
  </si>
  <si>
    <t>WV-S6530NJ</t>
  </si>
  <si>
    <t>WV-S6530NS</t>
  </si>
  <si>
    <t>WV-S6532LNJ</t>
  </si>
  <si>
    <t>WV-S6532LNSJ</t>
  </si>
  <si>
    <t>WV-S6532LNSUX</t>
  </si>
  <si>
    <t>WV-S6532LNUX</t>
  </si>
  <si>
    <t>WV-S65340-Z2K</t>
  </si>
  <si>
    <t>WV-S65340-Z2N</t>
  </si>
  <si>
    <t>WV-S65340-Z2N1</t>
  </si>
  <si>
    <t>WV-S65340-Z4K</t>
  </si>
  <si>
    <t>WV-S65340-Z4N</t>
  </si>
  <si>
    <t>WV-S65340-Z4N1</t>
  </si>
  <si>
    <t>WV-S7130UX</t>
  </si>
  <si>
    <t>WV-S7130WUX</t>
  </si>
  <si>
    <t>WV-S8543LUX</t>
  </si>
  <si>
    <t>WV-S8544LUX</t>
  </si>
  <si>
    <t>WV-SUD638</t>
  </si>
  <si>
    <t>WV-SUD638-H</t>
  </si>
  <si>
    <t>WV-SUD638-HUX</t>
  </si>
  <si>
    <t>WV-SUD638-T</t>
  </si>
  <si>
    <t>WV-SUD638-TUX</t>
  </si>
  <si>
    <t>WV-SUD638UX</t>
  </si>
  <si>
    <t>WV-U1113AJ</t>
  </si>
  <si>
    <t>WV-U1114AJ</t>
  </si>
  <si>
    <t>WV-U1114J</t>
  </si>
  <si>
    <t>WV-U1130A</t>
  </si>
  <si>
    <t>WV-U1132A</t>
  </si>
  <si>
    <t>WV-U1132AUX</t>
  </si>
  <si>
    <t xml:space="preserve">WV-U1133AJ </t>
  </si>
  <si>
    <t xml:space="preserve">WV-U1133J </t>
  </si>
  <si>
    <t>WV-U1134AJ</t>
  </si>
  <si>
    <t>WV-U1142A</t>
  </si>
  <si>
    <t>WV-U1532LA</t>
  </si>
  <si>
    <t>WV-U1532LAUX</t>
  </si>
  <si>
    <t>WV-U1542LA</t>
  </si>
  <si>
    <t>WV-U2114AJ</t>
  </si>
  <si>
    <t>WV-U2130LA</t>
  </si>
  <si>
    <t>WV-U2130LAUX</t>
  </si>
  <si>
    <t>WV-U2132LA</t>
  </si>
  <si>
    <t>WV-U2132LAUX</t>
  </si>
  <si>
    <t>WV-U2134AJ</t>
  </si>
  <si>
    <t>WV-U2134J</t>
  </si>
  <si>
    <t>WV-U2140LA</t>
  </si>
  <si>
    <t>WV-U2142LA</t>
  </si>
  <si>
    <t>WV-U2530LA</t>
  </si>
  <si>
    <t>WV-U2532LA</t>
  </si>
  <si>
    <t>WV-U2540LA</t>
  </si>
  <si>
    <t>WV-U2542LA</t>
  </si>
  <si>
    <t>WV-X1534LNJ</t>
  </si>
  <si>
    <t>WV-X1571LNJ</t>
  </si>
  <si>
    <t>WV-X2232LJ</t>
  </si>
  <si>
    <t>WV-X2533LNJ</t>
  </si>
  <si>
    <t>WV-X2571LNJ</t>
  </si>
  <si>
    <t>WV-X6531NJ</t>
  </si>
  <si>
    <t>WV-X6533LNJ</t>
  </si>
  <si>
    <t>WV-X6533LNSJ</t>
  </si>
  <si>
    <t>WV-X6533LNSUX</t>
  </si>
  <si>
    <t>WV-X6533LNUX</t>
  </si>
  <si>
    <t>＜免責事項について＞
本ツールを用いて計算した結果および計算結果に基づく機器の購入などに関しては、当社は一切の責任を負いかねます。
本ツールの計算結果は各カメラの定格消費電力に基づくエッジストレージが給電する最大電力の推定値であり、実際の設置環境や動作状況により差異が生じる場合があります。</t>
    <rPh sb="76" eb="77">
      <t>カク</t>
    </rPh>
    <rPh sb="81" eb="83">
      <t>テイカク</t>
    </rPh>
    <rPh sb="83" eb="85">
      <t>ショウヒ</t>
    </rPh>
    <rPh sb="85" eb="87">
      <t>デンリョク</t>
    </rPh>
    <rPh sb="88" eb="89">
      <t>モト</t>
    </rPh>
    <rPh sb="100" eb="102">
      <t>キュウデン</t>
    </rPh>
    <rPh sb="104" eb="106">
      <t>サイダイ</t>
    </rPh>
    <rPh sb="106" eb="108">
      <t>デンリョク</t>
    </rPh>
    <rPh sb="109" eb="112">
      <t>スイテイチ</t>
    </rPh>
    <rPh sb="119" eb="121">
      <t>セッチ</t>
    </rPh>
    <rPh sb="121" eb="123">
      <t>カンキョウ</t>
    </rPh>
    <rPh sb="124" eb="126">
      <t>ドウサ</t>
    </rPh>
    <rPh sb="126" eb="128">
      <t>ジョウキョウ</t>
    </rPh>
    <phoneticPr fontId="1"/>
  </si>
  <si>
    <t>・EUシリーズ対応カメラ かつ 2022年12月27日時点で日本国内で発表済みの品番を選択可能</t>
    <rPh sb="7" eb="9">
      <t>タイオウ</t>
    </rPh>
    <rPh sb="20" eb="21">
      <t>ネン</t>
    </rPh>
    <rPh sb="23" eb="24">
      <t>ガツ</t>
    </rPh>
    <rPh sb="26" eb="27">
      <t>ニチ</t>
    </rPh>
    <rPh sb="27" eb="29">
      <t>ジテン</t>
    </rPh>
    <rPh sb="30" eb="32">
      <t>ニホン</t>
    </rPh>
    <rPh sb="32" eb="34">
      <t>コクナイ</t>
    </rPh>
    <rPh sb="35" eb="37">
      <t>ハッピョウ</t>
    </rPh>
    <rPh sb="37" eb="38">
      <t>ズ</t>
    </rPh>
    <rPh sb="40" eb="42">
      <t>ヒンバン</t>
    </rPh>
    <rPh sb="43" eb="45">
      <t>センタク</t>
    </rPh>
    <rPh sb="45" eb="47">
      <t>カノウ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</si>
</sst>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V&quot;"/>
    <numFmt numFmtId="177" formatCode="#&quot;mA&quot;"/>
    <numFmt numFmtId="178" formatCode="0.0&quot;W&quot;"/>
    <numFmt numFmtId="179" formatCode="0.000&quot;Ω/m&quot;"/>
    <numFmt numFmtId="180" formatCode="0&quot;m&quot;"/>
    <numFmt numFmtId="181" formatCode="0&quot;V&quot;"/>
    <numFmt numFmtId="182" formatCode="0.00&quot;W&quot;"/>
  </numFmts>
  <fonts count="11" x14ac:knownFonts="1">
    <font>
      <sz val="11"/>
      <color theme="1"/>
      <name val="游ゴシック"/>
      <family val="2"/>
      <charset val="128"/>
      <scheme val="minor"/>
    </font>
    <font>
      <sz val="6"/>
      <name val="游ゴシック"/>
      <family val="2"/>
      <charset val="128"/>
      <scheme val="minor"/>
    </font>
    <font>
      <sz val="11"/>
      <color theme="1"/>
      <name val="Yu Gothic UI"/>
      <family val="3"/>
      <charset val="128"/>
    </font>
    <font>
      <sz val="11"/>
      <color rgb="FF000000"/>
      <name val="Arial"/>
      <family val="2"/>
    </font>
    <font>
      <b/>
      <sz val="14"/>
      <color theme="1"/>
      <name val="游ゴシック"/>
      <family val="3"/>
      <charset val="128"/>
    </font>
    <font>
      <sz val="11"/>
      <color theme="1"/>
      <name val="游ゴシック"/>
      <family val="3"/>
      <charset val="128"/>
    </font>
    <font>
      <b/>
      <sz val="11"/>
      <color theme="1"/>
      <name val="游ゴシック"/>
      <family val="3"/>
      <charset val="128"/>
    </font>
    <font>
      <b/>
      <sz val="11"/>
      <name val="游ゴシック"/>
      <family val="3"/>
      <charset val="128"/>
    </font>
    <font>
      <b/>
      <sz val="11"/>
      <color rgb="FF000000"/>
      <name val="游ゴシック"/>
      <family val="3"/>
      <charset val="128"/>
    </font>
    <font>
      <b/>
      <sz val="11"/>
      <color theme="1"/>
      <name val="游ゴシック"/>
      <family val="3"/>
      <charset val="128"/>
      <scheme val="minor"/>
    </font>
    <font>
      <b/>
      <sz val="8"/>
      <color theme="1"/>
      <name val="游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61">
    <xf numFmtId="0" fontId="0" fillId="0" borderId="0" xfId="0">
      <alignment vertical="center"/>
    </xf>
    <xf numFmtId="176" fontId="0" fillId="0" borderId="0" xfId="0" applyNumberFormat="1">
      <alignment vertical="center"/>
    </xf>
    <xf numFmtId="177" fontId="0" fillId="0" borderId="0" xfId="0" applyNumberFormat="1">
      <alignment vertical="center"/>
    </xf>
    <xf numFmtId="178" fontId="0" fillId="0" borderId="0" xfId="0" applyNumberFormat="1">
      <alignment vertical="center"/>
    </xf>
    <xf numFmtId="0" fontId="2" fillId="0" borderId="0" xfId="0" applyFont="1">
      <alignment vertical="center"/>
    </xf>
    <xf numFmtId="0" fontId="2" fillId="0" borderId="1" xfId="0" applyFont="1" applyBorder="1">
      <alignment vertical="center"/>
    </xf>
    <xf numFmtId="0" fontId="2" fillId="0" borderId="1" xfId="0" applyFont="1" applyBorder="1" applyAlignment="1">
      <alignment horizontal="center" vertical="center"/>
    </xf>
    <xf numFmtId="0" fontId="0" fillId="0" borderId="0" xfId="0" applyAlignment="1">
      <alignment vertical="center" wrapText="1"/>
    </xf>
    <xf numFmtId="2" fontId="2" fillId="0" borderId="1" xfId="0" applyNumberFormat="1" applyFont="1" applyBorder="1">
      <alignment vertical="center"/>
    </xf>
    <xf numFmtId="182" fontId="2" fillId="0" borderId="0" xfId="0" applyNumberFormat="1" applyFont="1" applyFill="1" applyBorder="1">
      <alignment vertical="center"/>
    </xf>
    <xf numFmtId="0" fontId="3" fillId="0" borderId="0" xfId="0" applyFont="1">
      <alignment vertical="center"/>
    </xf>
    <xf numFmtId="182" fontId="0" fillId="0" borderId="0" xfId="0" applyNumberFormat="1">
      <alignment vertical="center"/>
    </xf>
    <xf numFmtId="0" fontId="6" fillId="2" borderId="1" xfId="0" applyFont="1" applyFill="1" applyBorder="1" applyProtection="1">
      <alignment vertical="center"/>
    </xf>
    <xf numFmtId="0" fontId="5" fillId="0" borderId="1" xfId="0" applyFont="1" applyBorder="1" applyAlignment="1" applyProtection="1">
      <alignment horizontal="center" vertical="center"/>
    </xf>
    <xf numFmtId="0" fontId="5" fillId="0" borderId="1" xfId="0" applyFont="1" applyBorder="1" applyProtection="1">
      <alignment vertical="center"/>
    </xf>
    <xf numFmtId="178" fontId="5" fillId="0" borderId="1" xfId="0" applyNumberFormat="1" applyFont="1" applyBorder="1" applyProtection="1">
      <alignment vertical="center"/>
    </xf>
    <xf numFmtId="0" fontId="5" fillId="0" borderId="1" xfId="0" applyFont="1" applyBorder="1" applyProtection="1">
      <alignment vertical="center"/>
      <protection hidden="1"/>
    </xf>
    <xf numFmtId="178" fontId="5" fillId="0" borderId="1" xfId="0" applyNumberFormat="1" applyFont="1" applyBorder="1" applyProtection="1">
      <alignment vertical="center"/>
      <protection hidden="1"/>
    </xf>
    <xf numFmtId="0" fontId="4" fillId="0" borderId="0" xfId="0" applyFont="1" applyAlignment="1" applyProtection="1">
      <alignment horizontal="left" vertical="center"/>
    </xf>
    <xf numFmtId="14" fontId="4" fillId="0" borderId="0" xfId="0" applyNumberFormat="1" applyFont="1" applyAlignment="1" applyProtection="1">
      <alignment horizontal="left" vertical="center"/>
    </xf>
    <xf numFmtId="0" fontId="5" fillId="0" borderId="0" xfId="0" applyFont="1" applyProtection="1">
      <alignment vertical="center"/>
    </xf>
    <xf numFmtId="181" fontId="5" fillId="0" borderId="0" xfId="0" applyNumberFormat="1" applyFont="1" applyProtection="1">
      <alignment vertical="center"/>
    </xf>
    <xf numFmtId="179" fontId="5" fillId="0" borderId="0" xfId="0" applyNumberFormat="1" applyFont="1" applyProtection="1">
      <alignment vertical="center"/>
    </xf>
    <xf numFmtId="0" fontId="5" fillId="0" borderId="0" xfId="0" applyFont="1" applyAlignment="1" applyProtection="1">
      <alignment horizontal="center" vertical="center"/>
    </xf>
    <xf numFmtId="0" fontId="5" fillId="0" borderId="0" xfId="0" applyFont="1" applyAlignment="1" applyProtection="1">
      <alignment horizontal="left" vertical="center"/>
    </xf>
    <xf numFmtId="0" fontId="6" fillId="2" borderId="1" xfId="0" applyFont="1" applyFill="1" applyBorder="1" applyAlignment="1" applyProtection="1">
      <alignment horizontal="center" vertical="center"/>
    </xf>
    <xf numFmtId="0" fontId="5" fillId="0" borderId="0" xfId="0" applyFont="1" applyBorder="1" applyAlignment="1" applyProtection="1">
      <alignment horizontal="center" vertical="center"/>
    </xf>
    <xf numFmtId="0" fontId="7" fillId="2" borderId="1" xfId="0" applyFont="1" applyFill="1" applyBorder="1" applyProtection="1">
      <alignment vertical="center"/>
    </xf>
    <xf numFmtId="178" fontId="5" fillId="0" borderId="0" xfId="0" applyNumberFormat="1" applyFont="1" applyBorder="1" applyProtection="1">
      <alignment vertical="center"/>
    </xf>
    <xf numFmtId="0" fontId="6" fillId="2" borderId="1" xfId="0" applyFont="1" applyFill="1" applyBorder="1" applyAlignment="1" applyProtection="1">
      <alignment vertical="center" wrapText="1"/>
    </xf>
    <xf numFmtId="0" fontId="8" fillId="2" borderId="1" xfId="0" applyFont="1" applyFill="1" applyBorder="1" applyProtection="1">
      <alignment vertical="center"/>
    </xf>
    <xf numFmtId="0" fontId="6" fillId="3" borderId="1" xfId="0" applyFont="1" applyFill="1" applyBorder="1" applyAlignment="1" applyProtection="1">
      <alignment horizontal="center" vertical="center"/>
    </xf>
    <xf numFmtId="180" fontId="6" fillId="3" borderId="1" xfId="0" applyNumberFormat="1" applyFont="1" applyFill="1" applyBorder="1" applyProtection="1">
      <alignment vertical="center"/>
      <protection locked="0"/>
    </xf>
    <xf numFmtId="0" fontId="6" fillId="4" borderId="1" xfId="0" applyFont="1" applyFill="1" applyBorder="1" applyAlignment="1" applyProtection="1">
      <alignment horizontal="center" vertical="center"/>
    </xf>
    <xf numFmtId="182" fontId="6" fillId="4" borderId="1" xfId="0" applyNumberFormat="1" applyFont="1" applyFill="1" applyBorder="1" applyAlignment="1" applyProtection="1">
      <alignment horizontal="center" vertical="center"/>
      <protection locked="0"/>
    </xf>
    <xf numFmtId="0" fontId="6" fillId="2" borderId="1" xfId="0" applyFont="1" applyFill="1" applyBorder="1" applyProtection="1">
      <alignment vertical="center"/>
      <protection hidden="1"/>
    </xf>
    <xf numFmtId="182" fontId="6" fillId="4" borderId="1" xfId="0" applyNumberFormat="1" applyFont="1" applyFill="1" applyBorder="1" applyAlignment="1" applyProtection="1">
      <alignment horizontal="center" vertical="center"/>
      <protection hidden="1"/>
    </xf>
    <xf numFmtId="180" fontId="6" fillId="3" borderId="1" xfId="0" applyNumberFormat="1" applyFont="1" applyFill="1" applyBorder="1" applyProtection="1">
      <alignment vertical="center"/>
      <protection hidden="1"/>
    </xf>
    <xf numFmtId="182" fontId="6" fillId="4" borderId="1" xfId="0" applyNumberFormat="1" applyFont="1" applyFill="1" applyBorder="1" applyAlignment="1" applyProtection="1">
      <alignment horizontal="center" vertical="center"/>
      <protection locked="0" hidden="1"/>
    </xf>
    <xf numFmtId="0" fontId="0" fillId="5" borderId="0" xfId="0" applyFill="1">
      <alignment vertical="center"/>
    </xf>
    <xf numFmtId="0" fontId="6" fillId="0" borderId="0" xfId="0" applyFont="1" applyAlignment="1" applyProtection="1">
      <alignment horizontal="left" vertical="center"/>
    </xf>
    <xf numFmtId="0" fontId="10" fillId="2" borderId="0" xfId="0" applyFont="1" applyFill="1" applyAlignment="1" applyProtection="1">
      <alignment horizontal="left" vertical="center"/>
    </xf>
    <xf numFmtId="0" fontId="10" fillId="4" borderId="0" xfId="0" applyFont="1" applyFill="1" applyAlignment="1" applyProtection="1">
      <alignment horizontal="center" vertical="center"/>
    </xf>
    <xf numFmtId="0" fontId="10" fillId="3" borderId="0" xfId="0" applyFont="1" applyFill="1" applyAlignment="1" applyProtection="1">
      <alignment horizontal="center" vertical="center"/>
    </xf>
    <xf numFmtId="0" fontId="6" fillId="0" borderId="0" xfId="0" applyFont="1" applyAlignment="1" applyProtection="1">
      <alignment horizontal="left" vertical="top" wrapText="1"/>
    </xf>
    <xf numFmtId="0" fontId="9" fillId="0" borderId="0" xfId="0" applyFont="1" applyAlignment="1">
      <alignment vertical="top"/>
    </xf>
    <xf numFmtId="0" fontId="5" fillId="0" borderId="0" xfId="0" applyFont="1" applyAlignment="1" applyProtection="1">
      <alignment horizontal="center" vertical="center"/>
    </xf>
    <xf numFmtId="0" fontId="4" fillId="0" borderId="0" xfId="0" applyFont="1" applyAlignment="1" applyProtection="1">
      <alignment horizontal="left" vertical="center"/>
    </xf>
    <xf numFmtId="0" fontId="6" fillId="0" borderId="0" xfId="0" applyFont="1" applyAlignment="1" applyProtection="1">
      <alignment horizontal="center" vertical="center"/>
    </xf>
    <xf numFmtId="0" fontId="4" fillId="0" borderId="2" xfId="0" applyFont="1" applyBorder="1" applyAlignment="1" applyProtection="1">
      <alignment vertical="center"/>
    </xf>
    <xf numFmtId="0" fontId="5" fillId="0" borderId="7" xfId="0" applyFont="1" applyBorder="1" applyAlignment="1" applyProtection="1">
      <alignment vertical="center"/>
    </xf>
    <xf numFmtId="0" fontId="4" fillId="0" borderId="4" xfId="0" applyFont="1" applyBorder="1" applyAlignment="1" applyProtection="1">
      <alignment vertical="center"/>
    </xf>
    <xf numFmtId="0" fontId="5" fillId="0" borderId="1" xfId="0" applyFont="1" applyBorder="1" applyAlignment="1" applyProtection="1">
      <alignment vertical="center"/>
    </xf>
    <xf numFmtId="0" fontId="4" fillId="0" borderId="5" xfId="0" applyFont="1" applyBorder="1" applyAlignment="1" applyProtection="1">
      <alignment vertical="center"/>
    </xf>
    <xf numFmtId="0" fontId="5" fillId="0" borderId="8" xfId="0" applyFont="1" applyBorder="1" applyAlignment="1" applyProtection="1">
      <alignment vertical="center"/>
    </xf>
    <xf numFmtId="178" fontId="4" fillId="0" borderId="7" xfId="0" applyNumberFormat="1" applyFont="1" applyBorder="1" applyAlignment="1" applyProtection="1">
      <alignment horizontal="left" vertical="center"/>
    </xf>
    <xf numFmtId="0" fontId="5" fillId="0" borderId="3" xfId="0" applyFont="1" applyBorder="1" applyAlignment="1" applyProtection="1">
      <alignment horizontal="left" vertical="center"/>
    </xf>
    <xf numFmtId="178" fontId="4" fillId="0" borderId="8" xfId="0" applyNumberFormat="1" applyFont="1" applyBorder="1" applyAlignment="1" applyProtection="1">
      <alignment vertical="center"/>
    </xf>
    <xf numFmtId="0" fontId="5" fillId="0" borderId="6" xfId="0" applyFont="1" applyBorder="1" applyAlignment="1" applyProtection="1">
      <alignment vertical="center"/>
    </xf>
    <xf numFmtId="178" fontId="4" fillId="0" borderId="9" xfId="0" applyNumberFormat="1" applyFont="1" applyBorder="1" applyAlignment="1" applyProtection="1">
      <alignment vertical="center"/>
    </xf>
    <xf numFmtId="178" fontId="4" fillId="0" borderId="10" xfId="0" applyNumberFormat="1" applyFont="1" applyBorder="1" applyAlignment="1" applyProtection="1">
      <alignment vertical="center"/>
    </xf>
  </cellXfs>
  <cellStyles count="1">
    <cellStyle name="標準" xfId="0" builtinId="0"/>
  </cellStyles>
  <dxfs count="2">
    <dxf>
      <font>
        <color rgb="FFC00000"/>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D4176-D33E-4B0A-BD65-1F6241632DDB}">
  <dimension ref="A2:C6"/>
  <sheetViews>
    <sheetView workbookViewId="0">
      <selection activeCell="B4" sqref="B4"/>
    </sheetView>
  </sheetViews>
  <sheetFormatPr defaultColWidth="8.75" defaultRowHeight="16.5" x14ac:dyDescent="0.4"/>
  <cols>
    <col min="1" max="1" width="5.375" style="4" bestFit="1" customWidth="1"/>
    <col min="2" max="2" width="9.25" style="4" bestFit="1" customWidth="1"/>
    <col min="3" max="3" width="44.75" style="4" bestFit="1" customWidth="1"/>
    <col min="4" max="16384" width="8.75" style="4"/>
  </cols>
  <sheetData>
    <row r="2" spans="1:3" x14ac:dyDescent="0.4">
      <c r="A2" s="6" t="s">
        <v>29</v>
      </c>
      <c r="B2" s="6" t="s">
        <v>30</v>
      </c>
      <c r="C2" s="6" t="s">
        <v>31</v>
      </c>
    </row>
    <row r="3" spans="1:3" x14ac:dyDescent="0.4">
      <c r="A3" s="8">
        <v>1</v>
      </c>
      <c r="B3" s="5" t="s">
        <v>373</v>
      </c>
      <c r="C3" s="5" t="s">
        <v>367</v>
      </c>
    </row>
    <row r="4" spans="1:3" x14ac:dyDescent="0.4">
      <c r="A4" s="5"/>
      <c r="B4" s="5"/>
      <c r="C4" s="5"/>
    </row>
    <row r="5" spans="1:3" x14ac:dyDescent="0.4">
      <c r="A5" s="5"/>
      <c r="B5" s="5"/>
      <c r="C5" s="5"/>
    </row>
    <row r="6" spans="1:3" x14ac:dyDescent="0.4">
      <c r="A6" s="5"/>
      <c r="B6" s="5"/>
      <c r="C6" s="5"/>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84"/>
  <sheetViews>
    <sheetView tabSelected="1" zoomScale="85" zoomScaleNormal="85" workbookViewId="0">
      <selection activeCell="F11" sqref="F11"/>
    </sheetView>
  </sheetViews>
  <sheetFormatPr defaultColWidth="8.75" defaultRowHeight="18.75" x14ac:dyDescent="0.4"/>
  <cols>
    <col min="1" max="1" width="8.75" style="20"/>
    <col min="2" max="2" width="3.5" style="20" bestFit="1" customWidth="1"/>
    <col min="3" max="3" width="39.625" style="20" customWidth="1"/>
    <col min="4" max="4" width="62.25" style="20" bestFit="1" customWidth="1"/>
    <col min="5" max="5" width="10.75" style="20" bestFit="1" customWidth="1"/>
    <col min="6" max="6" width="25.5" style="20" bestFit="1" customWidth="1"/>
    <col min="7" max="7" width="18.875" style="20" bestFit="1" customWidth="1"/>
    <col min="8" max="8" width="22.75" style="20" bestFit="1" customWidth="1"/>
    <col min="9" max="9" width="11" style="20" bestFit="1" customWidth="1"/>
    <col min="10" max="10" width="12.5" style="20" customWidth="1"/>
    <col min="11" max="11" width="3.375" style="20" hidden="1" customWidth="1"/>
    <col min="12" max="12" width="19.25" style="20" customWidth="1"/>
    <col min="13" max="16384" width="8.75" style="20"/>
  </cols>
  <sheetData>
    <row r="1" spans="1:12" ht="24" x14ac:dyDescent="0.4">
      <c r="A1" s="47" t="s">
        <v>369</v>
      </c>
      <c r="B1" s="47"/>
      <c r="C1" s="47"/>
      <c r="D1" s="47"/>
      <c r="E1" s="18" t="s">
        <v>368</v>
      </c>
      <c r="F1" s="19">
        <v>44922</v>
      </c>
      <c r="G1" s="19" t="s">
        <v>344</v>
      </c>
      <c r="H1" s="19"/>
    </row>
    <row r="2" spans="1:12" x14ac:dyDescent="0.4">
      <c r="D2" s="21"/>
      <c r="H2" s="22"/>
      <c r="K2" s="23" t="s">
        <v>246</v>
      </c>
    </row>
    <row r="3" spans="1:12" x14ac:dyDescent="0.4">
      <c r="B3" s="40" t="s">
        <v>534</v>
      </c>
      <c r="D3" s="21"/>
      <c r="H3" s="22"/>
      <c r="K3" s="23"/>
    </row>
    <row r="4" spans="1:12" x14ac:dyDescent="0.4">
      <c r="B4" s="40" t="s">
        <v>28</v>
      </c>
      <c r="D4" s="21"/>
      <c r="H4" s="22"/>
      <c r="K4" s="23"/>
    </row>
    <row r="5" spans="1:12" x14ac:dyDescent="0.4">
      <c r="B5" s="40" t="s">
        <v>353</v>
      </c>
      <c r="D5" s="21"/>
      <c r="H5" s="22"/>
      <c r="K5" s="23"/>
    </row>
    <row r="6" spans="1:12" x14ac:dyDescent="0.4">
      <c r="B6" s="40" t="s">
        <v>350</v>
      </c>
      <c r="D6" s="21"/>
      <c r="H6" s="22"/>
      <c r="K6" s="23"/>
    </row>
    <row r="7" spans="1:12" x14ac:dyDescent="0.4">
      <c r="B7" s="40" t="s">
        <v>351</v>
      </c>
      <c r="D7" s="21"/>
      <c r="H7" s="22"/>
      <c r="K7" s="23"/>
    </row>
    <row r="8" spans="1:12" x14ac:dyDescent="0.4">
      <c r="B8" s="40" t="s">
        <v>352</v>
      </c>
      <c r="D8" s="21"/>
      <c r="H8" s="22"/>
      <c r="K8" s="23"/>
    </row>
    <row r="9" spans="1:12" ht="19.5" thickBot="1" x14ac:dyDescent="0.45">
      <c r="B9" s="24"/>
      <c r="D9" s="21"/>
      <c r="H9" s="22"/>
      <c r="K9" s="23"/>
    </row>
    <row r="10" spans="1:12" ht="24" x14ac:dyDescent="0.4">
      <c r="B10" s="49" t="s">
        <v>345</v>
      </c>
      <c r="C10" s="50"/>
      <c r="D10" s="55">
        <f>SUM(I18:I33)</f>
        <v>0</v>
      </c>
      <c r="E10" s="56"/>
    </row>
    <row r="11" spans="1:12" ht="24" x14ac:dyDescent="0.4">
      <c r="B11" s="51" t="s">
        <v>370</v>
      </c>
      <c r="C11" s="52"/>
      <c r="D11" s="59" t="str">
        <f>IF(COUNTA(C$19:C$34)&lt;17, IF(D$10&lt;=50, "OK(5台目以降のカメラはカメラ電源ユニットに接続してください)", "給電能力超過です 外部電源を追加してください"), "ポート数が足りません")</f>
        <v>OK(5台目以降のカメラはカメラ電源ユニットに接続してください)</v>
      </c>
      <c r="E11" s="60"/>
    </row>
    <row r="12" spans="1:12" ht="24" x14ac:dyDescent="0.4">
      <c r="B12" s="51" t="s">
        <v>371</v>
      </c>
      <c r="C12" s="52"/>
      <c r="D12" s="59" t="str">
        <f>IF(COUNTA(C$19:C$34)&lt;17, IF(D$10&lt;=110, "OK(9台目以降のカメラはカメラ電源ユニットに接続してください)", "給電能力超過です 外部電源を追加してください"), "ポート数が足りません")</f>
        <v>OK(9台目以降のカメラはカメラ電源ユニットに接続してください)</v>
      </c>
      <c r="E12" s="60"/>
    </row>
    <row r="13" spans="1:12" ht="24.75" thickBot="1" x14ac:dyDescent="0.45">
      <c r="B13" s="53" t="s">
        <v>372</v>
      </c>
      <c r="C13" s="54"/>
      <c r="D13" s="57" t="str">
        <f>IF(COUNTA(C$18:C$33)&lt;17,IF(D$10&lt;=233,"OK","給電能力超過です 外部電源を追加してください"),"ポート数が足りません")</f>
        <v>OK</v>
      </c>
      <c r="E13" s="58"/>
    </row>
    <row r="14" spans="1:12" x14ac:dyDescent="0.4">
      <c r="B14" s="24"/>
      <c r="D14" s="21"/>
      <c r="H14" s="22"/>
      <c r="K14" s="23"/>
    </row>
    <row r="15" spans="1:12" hidden="1" x14ac:dyDescent="0.4">
      <c r="B15" s="24"/>
      <c r="C15" s="20" t="s">
        <v>26</v>
      </c>
      <c r="D15" s="21">
        <v>54</v>
      </c>
      <c r="F15" s="20" t="s">
        <v>12</v>
      </c>
      <c r="H15" s="22">
        <v>0.125</v>
      </c>
      <c r="K15" s="23"/>
    </row>
    <row r="16" spans="1:12" x14ac:dyDescent="0.4">
      <c r="C16" s="41" t="s">
        <v>354</v>
      </c>
      <c r="D16" s="46" t="s">
        <v>27</v>
      </c>
      <c r="E16" s="46"/>
      <c r="F16" s="46"/>
      <c r="G16" s="42" t="s">
        <v>347</v>
      </c>
      <c r="H16" s="43" t="s">
        <v>355</v>
      </c>
      <c r="L16" s="14" t="s">
        <v>346</v>
      </c>
    </row>
    <row r="17" spans="2:12" x14ac:dyDescent="0.4">
      <c r="B17" s="14"/>
      <c r="C17" s="25" t="s">
        <v>21</v>
      </c>
      <c r="D17" s="13" t="s">
        <v>22</v>
      </c>
      <c r="E17" s="13" t="s">
        <v>23</v>
      </c>
      <c r="F17" s="13" t="s">
        <v>24</v>
      </c>
      <c r="G17" s="33" t="s">
        <v>245</v>
      </c>
      <c r="H17" s="31" t="s">
        <v>25</v>
      </c>
      <c r="I17" s="13" t="s">
        <v>26</v>
      </c>
      <c r="J17" s="26"/>
      <c r="L17" s="27" t="s">
        <v>382</v>
      </c>
    </row>
    <row r="18" spans="2:12" x14ac:dyDescent="0.4">
      <c r="B18" s="14">
        <v>1</v>
      </c>
      <c r="C18" s="27"/>
      <c r="D18" s="16" t="str">
        <f>IFERROR(VLOOKUP(C18, カメラリスト!C:I, 2,  FALSE),"")</f>
        <v/>
      </c>
      <c r="E18" s="16" t="str">
        <f>IFERROR(VLOOKUP(C18, カメラリスト!C:I, 3,  FALSE),"")</f>
        <v/>
      </c>
      <c r="F18" s="17" t="str">
        <f>IFERROR(VLOOKUP(C18, カメラリスト!C:K, 9,  FALSE),"")</f>
        <v/>
      </c>
      <c r="G18" s="34"/>
      <c r="H18" s="32">
        <v>100</v>
      </c>
      <c r="I18" s="15" t="str">
        <f t="shared" ref="I18:I33" si="0">IF(G18="✓", 0, IFERROR(IF(H18=0, F18, D$15*(D$15-SQRT(D$15*D$15-4*H18*H$15*F18))/(2*H18*H$15)),""))</f>
        <v/>
      </c>
      <c r="J18" s="28"/>
      <c r="L18" s="27" t="s">
        <v>383</v>
      </c>
    </row>
    <row r="19" spans="2:12" x14ac:dyDescent="0.4">
      <c r="B19" s="14">
        <v>2</v>
      </c>
      <c r="C19" s="27"/>
      <c r="D19" s="16" t="str">
        <f>IFERROR(VLOOKUP(C19, カメラリスト!C:I, 2,  FALSE),"")</f>
        <v/>
      </c>
      <c r="E19" s="16" t="str">
        <f>IFERROR(VLOOKUP(C19, カメラリスト!C:I, 3,  FALSE),"")</f>
        <v/>
      </c>
      <c r="F19" s="17" t="str">
        <f>IFERROR(VLOOKUP(C19, カメラリスト!C:K, 9,  FALSE),"")</f>
        <v/>
      </c>
      <c r="G19" s="34"/>
      <c r="H19" s="32">
        <v>100</v>
      </c>
      <c r="I19" s="15" t="str">
        <f t="shared" si="0"/>
        <v/>
      </c>
      <c r="J19" s="28"/>
      <c r="L19" s="27" t="s">
        <v>384</v>
      </c>
    </row>
    <row r="20" spans="2:12" x14ac:dyDescent="0.4">
      <c r="B20" s="14">
        <v>3</v>
      </c>
      <c r="C20" s="27"/>
      <c r="D20" s="16" t="str">
        <f>IFERROR(VLOOKUP(C20, カメラリスト!C:I, 2,  FALSE),"")</f>
        <v/>
      </c>
      <c r="E20" s="16" t="str">
        <f>IFERROR(VLOOKUP(C20, カメラリスト!C:I, 3,  FALSE),"")</f>
        <v/>
      </c>
      <c r="F20" s="17" t="str">
        <f>IFERROR(VLOOKUP(C20, カメラリスト!C:K, 9,  FALSE),"")</f>
        <v/>
      </c>
      <c r="G20" s="34"/>
      <c r="H20" s="32">
        <v>100</v>
      </c>
      <c r="I20" s="15" t="str">
        <f t="shared" si="0"/>
        <v/>
      </c>
      <c r="J20" s="28"/>
      <c r="L20" s="27" t="s">
        <v>385</v>
      </c>
    </row>
    <row r="21" spans="2:12" x14ac:dyDescent="0.4">
      <c r="B21" s="14">
        <v>4</v>
      </c>
      <c r="C21" s="27"/>
      <c r="D21" s="16" t="str">
        <f>IFERROR(VLOOKUP(C21, カメラリスト!C:I, 2,  FALSE),"")</f>
        <v/>
      </c>
      <c r="E21" s="16" t="str">
        <f>IFERROR(VLOOKUP(C21, カメラリスト!C:I, 3,  FALSE),"")</f>
        <v/>
      </c>
      <c r="F21" s="17" t="str">
        <f>IFERROR(VLOOKUP(C21, カメラリスト!C:K, 9,  FALSE),"")</f>
        <v/>
      </c>
      <c r="G21" s="34"/>
      <c r="H21" s="32">
        <v>100</v>
      </c>
      <c r="I21" s="15" t="str">
        <f t="shared" si="0"/>
        <v/>
      </c>
      <c r="J21" s="28"/>
      <c r="L21" s="27" t="s">
        <v>386</v>
      </c>
    </row>
    <row r="22" spans="2:12" x14ac:dyDescent="0.4">
      <c r="B22" s="14">
        <v>5</v>
      </c>
      <c r="C22" s="27"/>
      <c r="D22" s="16" t="str">
        <f>IFERROR(VLOOKUP(C22, カメラリスト!C:I, 2,  FALSE),"")</f>
        <v/>
      </c>
      <c r="E22" s="16" t="str">
        <f>IFERROR(VLOOKUP(C22, カメラリスト!C:I, 3,  FALSE),"")</f>
        <v/>
      </c>
      <c r="F22" s="17" t="str">
        <f>IFERROR(VLOOKUP(C22, カメラリスト!C:K, 9,  FALSE),"")</f>
        <v/>
      </c>
      <c r="G22" s="34"/>
      <c r="H22" s="32">
        <v>100</v>
      </c>
      <c r="I22" s="15" t="str">
        <f t="shared" si="0"/>
        <v/>
      </c>
      <c r="J22" s="28"/>
      <c r="L22" s="27" t="s">
        <v>376</v>
      </c>
    </row>
    <row r="23" spans="2:12" x14ac:dyDescent="0.4">
      <c r="B23" s="14">
        <v>6</v>
      </c>
      <c r="C23" s="27"/>
      <c r="D23" s="16" t="str">
        <f>IFERROR(VLOOKUP(C23, カメラリスト!C:I, 2,  FALSE),"")</f>
        <v/>
      </c>
      <c r="E23" s="16" t="str">
        <f>IFERROR(VLOOKUP(C23, カメラリスト!C:I, 3,  FALSE),"")</f>
        <v/>
      </c>
      <c r="F23" s="17" t="str">
        <f>IFERROR(VLOOKUP(C23, カメラリスト!C:K, 9,  FALSE),"")</f>
        <v/>
      </c>
      <c r="G23" s="34"/>
      <c r="H23" s="32">
        <v>100</v>
      </c>
      <c r="I23" s="15" t="str">
        <f t="shared" si="0"/>
        <v/>
      </c>
      <c r="J23" s="28"/>
      <c r="L23" s="27" t="s">
        <v>387</v>
      </c>
    </row>
    <row r="24" spans="2:12" x14ac:dyDescent="0.4">
      <c r="B24" s="14">
        <v>7</v>
      </c>
      <c r="C24" s="27"/>
      <c r="D24" s="16" t="str">
        <f>IFERROR(VLOOKUP(C24, カメラリスト!C:I, 2,  FALSE),"")</f>
        <v/>
      </c>
      <c r="E24" s="16" t="str">
        <f>IFERROR(VLOOKUP(C24, カメラリスト!C:I, 3,  FALSE),"")</f>
        <v/>
      </c>
      <c r="F24" s="17" t="str">
        <f>IFERROR(VLOOKUP(C24, カメラリスト!C:K, 9,  FALSE),"")</f>
        <v/>
      </c>
      <c r="G24" s="34"/>
      <c r="H24" s="32">
        <v>100</v>
      </c>
      <c r="I24" s="15" t="str">
        <f t="shared" si="0"/>
        <v/>
      </c>
      <c r="J24" s="28"/>
      <c r="L24" s="27" t="s">
        <v>388</v>
      </c>
    </row>
    <row r="25" spans="2:12" x14ac:dyDescent="0.4">
      <c r="B25" s="14">
        <v>8</v>
      </c>
      <c r="C25" s="27"/>
      <c r="D25" s="16" t="str">
        <f>IFERROR(VLOOKUP(C25, カメラリスト!C:I, 2,  FALSE),"")</f>
        <v/>
      </c>
      <c r="E25" s="16" t="str">
        <f>IFERROR(VLOOKUP(C25, カメラリスト!C:I, 3,  FALSE),"")</f>
        <v/>
      </c>
      <c r="F25" s="17" t="str">
        <f>IFERROR(VLOOKUP(C25, カメラリスト!C:K, 9,  FALSE),"")</f>
        <v/>
      </c>
      <c r="G25" s="38"/>
      <c r="H25" s="32">
        <v>100</v>
      </c>
      <c r="I25" s="15" t="str">
        <f t="shared" si="0"/>
        <v/>
      </c>
      <c r="J25" s="28"/>
      <c r="L25" s="27" t="s">
        <v>389</v>
      </c>
    </row>
    <row r="26" spans="2:12" x14ac:dyDescent="0.4">
      <c r="B26" s="14">
        <v>9</v>
      </c>
      <c r="C26" s="27"/>
      <c r="D26" s="16" t="str">
        <f>IFERROR(VLOOKUP(C26, カメラリスト!C:I, 2,  FALSE),"")</f>
        <v/>
      </c>
      <c r="E26" s="16" t="str">
        <f>IFERROR(VLOOKUP(C26, カメラリスト!C:I, 3,  FALSE),"")</f>
        <v/>
      </c>
      <c r="F26" s="17" t="str">
        <f>IFERROR(VLOOKUP(C26, カメラリスト!C:K, 9,  FALSE),"")</f>
        <v/>
      </c>
      <c r="G26" s="34"/>
      <c r="H26" s="32">
        <v>100</v>
      </c>
      <c r="I26" s="15" t="str">
        <f t="shared" si="0"/>
        <v/>
      </c>
      <c r="J26" s="28"/>
      <c r="L26" s="27" t="s">
        <v>390</v>
      </c>
    </row>
    <row r="27" spans="2:12" x14ac:dyDescent="0.4">
      <c r="B27" s="14">
        <v>10</v>
      </c>
      <c r="C27" s="27"/>
      <c r="D27" s="16" t="str">
        <f>IFERROR(VLOOKUP(C27, カメラリスト!C:I, 2,  FALSE),"")</f>
        <v/>
      </c>
      <c r="E27" s="16" t="str">
        <f>IFERROR(VLOOKUP(C27, カメラリスト!C:I, 3,  FALSE),"")</f>
        <v/>
      </c>
      <c r="F27" s="17" t="str">
        <f>IFERROR(VLOOKUP(C27, カメラリスト!C:K, 9,  FALSE),"")</f>
        <v/>
      </c>
      <c r="G27" s="34"/>
      <c r="H27" s="32">
        <v>100</v>
      </c>
      <c r="I27" s="15" t="str">
        <f t="shared" si="0"/>
        <v/>
      </c>
      <c r="J27" s="28"/>
      <c r="L27" s="27" t="s">
        <v>391</v>
      </c>
    </row>
    <row r="28" spans="2:12" x14ac:dyDescent="0.4">
      <c r="B28" s="14">
        <v>11</v>
      </c>
      <c r="C28" s="27"/>
      <c r="D28" s="16" t="str">
        <f>IFERROR(VLOOKUP(C28, カメラリスト!C:I, 2,  FALSE),"")</f>
        <v/>
      </c>
      <c r="E28" s="16" t="str">
        <f>IFERROR(VLOOKUP(C28, カメラリスト!C:I, 3,  FALSE),"")</f>
        <v/>
      </c>
      <c r="F28" s="17" t="str">
        <f>IFERROR(VLOOKUP(C28, カメラリスト!C:K, 9,  FALSE),"")</f>
        <v/>
      </c>
      <c r="G28" s="34"/>
      <c r="H28" s="32">
        <v>100</v>
      </c>
      <c r="I28" s="15" t="str">
        <f t="shared" si="0"/>
        <v/>
      </c>
      <c r="J28" s="28"/>
      <c r="L28" s="27" t="s">
        <v>392</v>
      </c>
    </row>
    <row r="29" spans="2:12" x14ac:dyDescent="0.4">
      <c r="B29" s="14">
        <v>12</v>
      </c>
      <c r="C29" s="27"/>
      <c r="D29" s="16" t="str">
        <f>IFERROR(VLOOKUP(C29, カメラリスト!C:I, 2,  FALSE),"")</f>
        <v/>
      </c>
      <c r="E29" s="16" t="str">
        <f>IFERROR(VLOOKUP(C29, カメラリスト!C:I, 3,  FALSE),"")</f>
        <v/>
      </c>
      <c r="F29" s="17" t="str">
        <f>IFERROR(VLOOKUP(C29, カメラリスト!C:K, 9,  FALSE),"")</f>
        <v/>
      </c>
      <c r="G29" s="34"/>
      <c r="H29" s="32">
        <v>100</v>
      </c>
      <c r="I29" s="15" t="str">
        <f t="shared" si="0"/>
        <v/>
      </c>
      <c r="J29" s="28"/>
      <c r="L29" s="27" t="s">
        <v>393</v>
      </c>
    </row>
    <row r="30" spans="2:12" x14ac:dyDescent="0.4">
      <c r="B30" s="14">
        <v>13</v>
      </c>
      <c r="C30" s="27"/>
      <c r="D30" s="16" t="str">
        <f>IFERROR(VLOOKUP(C30, カメラリスト!C:I, 2,  FALSE),"")</f>
        <v/>
      </c>
      <c r="E30" s="16" t="str">
        <f>IFERROR(VLOOKUP(C30, カメラリスト!C:I, 3,  FALSE),"")</f>
        <v/>
      </c>
      <c r="F30" s="17" t="str">
        <f>IFERROR(VLOOKUP(C30, カメラリスト!C:K, 9,  FALSE),"")</f>
        <v/>
      </c>
      <c r="G30" s="34"/>
      <c r="H30" s="32">
        <v>100</v>
      </c>
      <c r="I30" s="15" t="str">
        <f t="shared" si="0"/>
        <v/>
      </c>
      <c r="J30" s="28"/>
      <c r="L30" s="27" t="s">
        <v>110</v>
      </c>
    </row>
    <row r="31" spans="2:12" x14ac:dyDescent="0.4">
      <c r="B31" s="14">
        <v>14</v>
      </c>
      <c r="C31" s="27"/>
      <c r="D31" s="16" t="str">
        <f>IFERROR(VLOOKUP(C31, カメラリスト!C:I, 2,  FALSE),"")</f>
        <v/>
      </c>
      <c r="E31" s="16" t="str">
        <f>IFERROR(VLOOKUP(C31, カメラリスト!C:I, 3,  FALSE),"")</f>
        <v/>
      </c>
      <c r="F31" s="17" t="str">
        <f>IFERROR(VLOOKUP(C31, カメラリスト!C:K, 9,  FALSE),"")</f>
        <v/>
      </c>
      <c r="G31" s="34"/>
      <c r="H31" s="32">
        <v>100</v>
      </c>
      <c r="I31" s="15" t="str">
        <f t="shared" si="0"/>
        <v/>
      </c>
      <c r="J31" s="28"/>
      <c r="L31" s="27" t="s">
        <v>394</v>
      </c>
    </row>
    <row r="32" spans="2:12" x14ac:dyDescent="0.4">
      <c r="B32" s="14">
        <v>15</v>
      </c>
      <c r="C32" s="27"/>
      <c r="D32" s="16" t="str">
        <f>IFERROR(VLOOKUP(C32, カメラリスト!C:I, 2,  FALSE),"")</f>
        <v/>
      </c>
      <c r="E32" s="16" t="str">
        <f>IFERROR(VLOOKUP(C32, カメラリスト!C:I, 3,  FALSE),"")</f>
        <v/>
      </c>
      <c r="F32" s="17" t="str">
        <f>IFERROR(VLOOKUP(C32, カメラリスト!C:K, 9,  FALSE),"")</f>
        <v/>
      </c>
      <c r="G32" s="34"/>
      <c r="H32" s="32">
        <v>100</v>
      </c>
      <c r="I32" s="15" t="str">
        <f t="shared" si="0"/>
        <v/>
      </c>
      <c r="J32" s="28"/>
      <c r="L32" s="27" t="s">
        <v>395</v>
      </c>
    </row>
    <row r="33" spans="2:12" x14ac:dyDescent="0.4">
      <c r="B33" s="14">
        <v>16</v>
      </c>
      <c r="C33" s="27"/>
      <c r="D33" s="16" t="str">
        <f>IFERROR(VLOOKUP(C33, カメラリスト!C:I, 2,  FALSE),"")</f>
        <v/>
      </c>
      <c r="E33" s="16" t="str">
        <f>IFERROR(VLOOKUP(C33, カメラリスト!C:I, 3,  FALSE),"")</f>
        <v/>
      </c>
      <c r="F33" s="17" t="str">
        <f>IFERROR(VLOOKUP(C33, カメラリスト!C:K, 9,  FALSE),"")</f>
        <v/>
      </c>
      <c r="G33" s="34"/>
      <c r="H33" s="32">
        <v>100</v>
      </c>
      <c r="I33" s="15" t="str">
        <f t="shared" si="0"/>
        <v/>
      </c>
      <c r="J33" s="28"/>
      <c r="L33" s="27" t="s">
        <v>396</v>
      </c>
    </row>
    <row r="34" spans="2:12" x14ac:dyDescent="0.4">
      <c r="L34" s="27" t="s">
        <v>397</v>
      </c>
    </row>
    <row r="35" spans="2:12" x14ac:dyDescent="0.4">
      <c r="C35" s="48" t="s">
        <v>348</v>
      </c>
      <c r="D35" s="48"/>
      <c r="E35" s="48"/>
      <c r="F35" s="48"/>
      <c r="G35" s="48"/>
      <c r="H35" s="48"/>
      <c r="L35" s="27" t="s">
        <v>258</v>
      </c>
    </row>
    <row r="36" spans="2:12" x14ac:dyDescent="0.4">
      <c r="C36" s="35"/>
      <c r="D36" s="21"/>
      <c r="G36" s="36"/>
      <c r="H36" s="37">
        <v>100</v>
      </c>
      <c r="L36" s="27" t="s">
        <v>398</v>
      </c>
    </row>
    <row r="37" spans="2:12" x14ac:dyDescent="0.4">
      <c r="C37" s="24"/>
      <c r="L37" s="27" t="s">
        <v>399</v>
      </c>
    </row>
    <row r="38" spans="2:12" x14ac:dyDescent="0.4">
      <c r="C38" s="24"/>
      <c r="L38" s="27" t="s">
        <v>400</v>
      </c>
    </row>
    <row r="39" spans="2:12" x14ac:dyDescent="0.4">
      <c r="C39" s="44" t="s">
        <v>533</v>
      </c>
      <c r="D39" s="45"/>
      <c r="E39" s="45"/>
      <c r="F39" s="45"/>
      <c r="G39" s="45"/>
      <c r="H39" s="45"/>
      <c r="I39" s="45"/>
      <c r="L39" s="27" t="s">
        <v>401</v>
      </c>
    </row>
    <row r="40" spans="2:12" x14ac:dyDescent="0.4">
      <c r="C40" s="45"/>
      <c r="D40" s="45"/>
      <c r="E40" s="45"/>
      <c r="F40" s="45"/>
      <c r="G40" s="45"/>
      <c r="H40" s="45"/>
      <c r="I40" s="45"/>
      <c r="L40" s="27" t="s">
        <v>402</v>
      </c>
    </row>
    <row r="41" spans="2:12" x14ac:dyDescent="0.4">
      <c r="C41" s="45"/>
      <c r="D41" s="45"/>
      <c r="E41" s="45"/>
      <c r="F41" s="45"/>
      <c r="G41" s="45"/>
      <c r="H41" s="45"/>
      <c r="I41" s="45"/>
      <c r="L41" s="27" t="s">
        <v>403</v>
      </c>
    </row>
    <row r="42" spans="2:12" x14ac:dyDescent="0.4">
      <c r="C42" s="45"/>
      <c r="D42" s="45"/>
      <c r="E42" s="45"/>
      <c r="F42" s="45"/>
      <c r="G42" s="45"/>
      <c r="H42" s="45"/>
      <c r="I42" s="45"/>
      <c r="L42" s="27" t="s">
        <v>404</v>
      </c>
    </row>
    <row r="43" spans="2:12" x14ac:dyDescent="0.4">
      <c r="C43" s="45"/>
      <c r="D43" s="45"/>
      <c r="E43" s="45"/>
      <c r="F43" s="45"/>
      <c r="G43" s="45"/>
      <c r="H43" s="45"/>
      <c r="I43" s="45"/>
      <c r="L43" s="27" t="s">
        <v>405</v>
      </c>
    </row>
    <row r="44" spans="2:12" x14ac:dyDescent="0.4">
      <c r="L44" s="27" t="s">
        <v>406</v>
      </c>
    </row>
    <row r="45" spans="2:12" x14ac:dyDescent="0.4">
      <c r="L45" s="27" t="s">
        <v>407</v>
      </c>
    </row>
    <row r="46" spans="2:12" x14ac:dyDescent="0.4">
      <c r="L46" s="27" t="s">
        <v>408</v>
      </c>
    </row>
    <row r="47" spans="2:12" x14ac:dyDescent="0.4">
      <c r="L47" s="27" t="s">
        <v>409</v>
      </c>
    </row>
    <row r="48" spans="2:12" x14ac:dyDescent="0.4">
      <c r="L48" s="27" t="s">
        <v>410</v>
      </c>
    </row>
    <row r="49" spans="12:12" x14ac:dyDescent="0.4">
      <c r="L49" s="27" t="s">
        <v>411</v>
      </c>
    </row>
    <row r="50" spans="12:12" x14ac:dyDescent="0.4">
      <c r="L50" s="27" t="s">
        <v>255</v>
      </c>
    </row>
    <row r="51" spans="12:12" x14ac:dyDescent="0.4">
      <c r="L51" s="27" t="s">
        <v>412</v>
      </c>
    </row>
    <row r="52" spans="12:12" x14ac:dyDescent="0.4">
      <c r="L52" s="27" t="s">
        <v>413</v>
      </c>
    </row>
    <row r="53" spans="12:12" x14ac:dyDescent="0.4">
      <c r="L53" s="27" t="s">
        <v>414</v>
      </c>
    </row>
    <row r="54" spans="12:12" x14ac:dyDescent="0.4">
      <c r="L54" s="27" t="s">
        <v>415</v>
      </c>
    </row>
    <row r="55" spans="12:12" x14ac:dyDescent="0.4">
      <c r="L55" s="27" t="s">
        <v>256</v>
      </c>
    </row>
    <row r="56" spans="12:12" x14ac:dyDescent="0.4">
      <c r="L56" s="27" t="s">
        <v>416</v>
      </c>
    </row>
    <row r="57" spans="12:12" x14ac:dyDescent="0.4">
      <c r="L57" s="12" t="s">
        <v>417</v>
      </c>
    </row>
    <row r="58" spans="12:12" x14ac:dyDescent="0.4">
      <c r="L58" s="29" t="s">
        <v>418</v>
      </c>
    </row>
    <row r="59" spans="12:12" x14ac:dyDescent="0.4">
      <c r="L59" s="30" t="s">
        <v>419</v>
      </c>
    </row>
    <row r="60" spans="12:12" x14ac:dyDescent="0.4">
      <c r="L60" s="30" t="s">
        <v>420</v>
      </c>
    </row>
    <row r="61" spans="12:12" x14ac:dyDescent="0.4">
      <c r="L61" s="30" t="s">
        <v>421</v>
      </c>
    </row>
    <row r="62" spans="12:12" x14ac:dyDescent="0.4">
      <c r="L62" s="30" t="s">
        <v>422</v>
      </c>
    </row>
    <row r="63" spans="12:12" x14ac:dyDescent="0.4">
      <c r="L63" s="12" t="s">
        <v>423</v>
      </c>
    </row>
    <row r="64" spans="12:12" x14ac:dyDescent="0.4">
      <c r="L64" s="12" t="s">
        <v>424</v>
      </c>
    </row>
    <row r="65" spans="12:12" x14ac:dyDescent="0.4">
      <c r="L65" s="12" t="s">
        <v>425</v>
      </c>
    </row>
    <row r="66" spans="12:12" x14ac:dyDescent="0.4">
      <c r="L66" s="12" t="s">
        <v>426</v>
      </c>
    </row>
    <row r="67" spans="12:12" x14ac:dyDescent="0.4">
      <c r="L67" s="12" t="s">
        <v>427</v>
      </c>
    </row>
    <row r="68" spans="12:12" x14ac:dyDescent="0.4">
      <c r="L68" s="12" t="s">
        <v>428</v>
      </c>
    </row>
    <row r="69" spans="12:12" x14ac:dyDescent="0.4">
      <c r="L69" s="12" t="s">
        <v>429</v>
      </c>
    </row>
    <row r="70" spans="12:12" x14ac:dyDescent="0.4">
      <c r="L70" s="12" t="s">
        <v>430</v>
      </c>
    </row>
    <row r="71" spans="12:12" x14ac:dyDescent="0.4">
      <c r="L71" s="12" t="s">
        <v>431</v>
      </c>
    </row>
    <row r="72" spans="12:12" x14ac:dyDescent="0.4">
      <c r="L72" s="12" t="s">
        <v>432</v>
      </c>
    </row>
    <row r="73" spans="12:12" x14ac:dyDescent="0.4">
      <c r="L73" s="12" t="s">
        <v>433</v>
      </c>
    </row>
    <row r="74" spans="12:12" x14ac:dyDescent="0.4">
      <c r="L74" s="12" t="s">
        <v>434</v>
      </c>
    </row>
    <row r="75" spans="12:12" x14ac:dyDescent="0.4">
      <c r="L75" s="12" t="s">
        <v>435</v>
      </c>
    </row>
    <row r="76" spans="12:12" x14ac:dyDescent="0.4">
      <c r="L76" s="30" t="s">
        <v>436</v>
      </c>
    </row>
    <row r="77" spans="12:12" x14ac:dyDescent="0.4">
      <c r="L77" s="12" t="s">
        <v>437</v>
      </c>
    </row>
    <row r="78" spans="12:12" x14ac:dyDescent="0.4">
      <c r="L78" s="12" t="s">
        <v>438</v>
      </c>
    </row>
    <row r="79" spans="12:12" x14ac:dyDescent="0.4">
      <c r="L79" s="12" t="s">
        <v>439</v>
      </c>
    </row>
    <row r="80" spans="12:12" x14ac:dyDescent="0.4">
      <c r="L80" s="12" t="s">
        <v>440</v>
      </c>
    </row>
    <row r="81" spans="12:12" x14ac:dyDescent="0.4">
      <c r="L81" s="12" t="s">
        <v>441</v>
      </c>
    </row>
    <row r="82" spans="12:12" x14ac:dyDescent="0.4">
      <c r="L82" s="12" t="s">
        <v>442</v>
      </c>
    </row>
    <row r="83" spans="12:12" x14ac:dyDescent="0.4">
      <c r="L83" s="30" t="s">
        <v>443</v>
      </c>
    </row>
    <row r="84" spans="12:12" x14ac:dyDescent="0.4">
      <c r="L84" s="12" t="s">
        <v>254</v>
      </c>
    </row>
    <row r="85" spans="12:12" x14ac:dyDescent="0.4">
      <c r="L85" s="12" t="s">
        <v>444</v>
      </c>
    </row>
    <row r="86" spans="12:12" x14ac:dyDescent="0.4">
      <c r="L86" s="12" t="s">
        <v>445</v>
      </c>
    </row>
    <row r="87" spans="12:12" x14ac:dyDescent="0.4">
      <c r="L87" s="12" t="s">
        <v>446</v>
      </c>
    </row>
    <row r="88" spans="12:12" x14ac:dyDescent="0.4">
      <c r="L88" s="30" t="s">
        <v>447</v>
      </c>
    </row>
    <row r="89" spans="12:12" x14ac:dyDescent="0.4">
      <c r="L89" s="12" t="s">
        <v>448</v>
      </c>
    </row>
    <row r="90" spans="12:12" x14ac:dyDescent="0.4">
      <c r="L90" s="30" t="s">
        <v>449</v>
      </c>
    </row>
    <row r="91" spans="12:12" x14ac:dyDescent="0.4">
      <c r="L91" s="30" t="s">
        <v>450</v>
      </c>
    </row>
    <row r="92" spans="12:12" x14ac:dyDescent="0.4">
      <c r="L92" s="12" t="s">
        <v>451</v>
      </c>
    </row>
    <row r="93" spans="12:12" x14ac:dyDescent="0.4">
      <c r="L93" s="12" t="s">
        <v>452</v>
      </c>
    </row>
    <row r="94" spans="12:12" x14ac:dyDescent="0.4">
      <c r="L94" s="12" t="s">
        <v>453</v>
      </c>
    </row>
    <row r="95" spans="12:12" x14ac:dyDescent="0.4">
      <c r="L95" s="12" t="s">
        <v>454</v>
      </c>
    </row>
    <row r="96" spans="12:12" x14ac:dyDescent="0.4">
      <c r="L96" s="30" t="s">
        <v>455</v>
      </c>
    </row>
    <row r="97" spans="12:12" x14ac:dyDescent="0.4">
      <c r="L97" s="12" t="s">
        <v>456</v>
      </c>
    </row>
    <row r="98" spans="12:12" x14ac:dyDescent="0.4">
      <c r="L98" s="12" t="s">
        <v>457</v>
      </c>
    </row>
    <row r="99" spans="12:12" x14ac:dyDescent="0.4">
      <c r="L99" s="12" t="s">
        <v>458</v>
      </c>
    </row>
    <row r="100" spans="12:12" x14ac:dyDescent="0.4">
      <c r="L100" s="12" t="s">
        <v>380</v>
      </c>
    </row>
    <row r="101" spans="12:12" x14ac:dyDescent="0.4">
      <c r="L101" s="12" t="s">
        <v>459</v>
      </c>
    </row>
    <row r="102" spans="12:12" x14ac:dyDescent="0.4">
      <c r="L102" s="12" t="s">
        <v>253</v>
      </c>
    </row>
    <row r="103" spans="12:12" x14ac:dyDescent="0.4">
      <c r="L103" s="30" t="s">
        <v>460</v>
      </c>
    </row>
    <row r="104" spans="12:12" x14ac:dyDescent="0.4">
      <c r="L104" s="12" t="s">
        <v>377</v>
      </c>
    </row>
    <row r="105" spans="12:12" x14ac:dyDescent="0.4">
      <c r="L105" s="12" t="s">
        <v>252</v>
      </c>
    </row>
    <row r="106" spans="12:12" x14ac:dyDescent="0.4">
      <c r="L106" s="12" t="s">
        <v>461</v>
      </c>
    </row>
    <row r="107" spans="12:12" x14ac:dyDescent="0.4">
      <c r="L107" s="12" t="s">
        <v>462</v>
      </c>
    </row>
    <row r="108" spans="12:12" x14ac:dyDescent="0.4">
      <c r="L108" s="12" t="s">
        <v>463</v>
      </c>
    </row>
    <row r="109" spans="12:12" x14ac:dyDescent="0.4">
      <c r="L109" s="12" t="s">
        <v>464</v>
      </c>
    </row>
    <row r="110" spans="12:12" x14ac:dyDescent="0.4">
      <c r="L110" s="12" t="s">
        <v>465</v>
      </c>
    </row>
    <row r="111" spans="12:12" x14ac:dyDescent="0.4">
      <c r="L111" s="12" t="s">
        <v>466</v>
      </c>
    </row>
    <row r="112" spans="12:12" x14ac:dyDescent="0.4">
      <c r="L112" s="12" t="s">
        <v>467</v>
      </c>
    </row>
    <row r="113" spans="12:12" x14ac:dyDescent="0.4">
      <c r="L113" s="12" t="s">
        <v>375</v>
      </c>
    </row>
    <row r="114" spans="12:12" x14ac:dyDescent="0.4">
      <c r="L114" s="12" t="s">
        <v>468</v>
      </c>
    </row>
    <row r="115" spans="12:12" x14ac:dyDescent="0.4">
      <c r="L115" s="12" t="s">
        <v>469</v>
      </c>
    </row>
    <row r="116" spans="12:12" x14ac:dyDescent="0.4">
      <c r="L116" s="12" t="s">
        <v>470</v>
      </c>
    </row>
    <row r="117" spans="12:12" x14ac:dyDescent="0.4">
      <c r="L117" s="12" t="s">
        <v>471</v>
      </c>
    </row>
    <row r="118" spans="12:12" x14ac:dyDescent="0.4">
      <c r="L118" s="12" t="s">
        <v>472</v>
      </c>
    </row>
    <row r="119" spans="12:12" x14ac:dyDescent="0.4">
      <c r="L119" s="12" t="s">
        <v>473</v>
      </c>
    </row>
    <row r="120" spans="12:12" x14ac:dyDescent="0.4">
      <c r="L120" s="30" t="s">
        <v>474</v>
      </c>
    </row>
    <row r="121" spans="12:12" x14ac:dyDescent="0.4">
      <c r="L121" s="12" t="s">
        <v>475</v>
      </c>
    </row>
    <row r="122" spans="12:12" x14ac:dyDescent="0.4">
      <c r="L122" s="12" t="s">
        <v>476</v>
      </c>
    </row>
    <row r="123" spans="12:12" x14ac:dyDescent="0.4">
      <c r="L123" s="12" t="s">
        <v>477</v>
      </c>
    </row>
    <row r="124" spans="12:12" x14ac:dyDescent="0.4">
      <c r="L124" s="12" t="s">
        <v>478</v>
      </c>
    </row>
    <row r="125" spans="12:12" x14ac:dyDescent="0.4">
      <c r="L125" s="12" t="s">
        <v>479</v>
      </c>
    </row>
    <row r="126" spans="12:12" x14ac:dyDescent="0.4">
      <c r="L126" s="30" t="s">
        <v>480</v>
      </c>
    </row>
    <row r="127" spans="12:12" x14ac:dyDescent="0.4">
      <c r="L127" s="12" t="s">
        <v>481</v>
      </c>
    </row>
    <row r="128" spans="12:12" x14ac:dyDescent="0.4">
      <c r="L128" s="12" t="s">
        <v>482</v>
      </c>
    </row>
    <row r="129" spans="12:12" x14ac:dyDescent="0.4">
      <c r="L129" s="30" t="s">
        <v>483</v>
      </c>
    </row>
    <row r="130" spans="12:12" x14ac:dyDescent="0.4">
      <c r="L130" s="12" t="s">
        <v>484</v>
      </c>
    </row>
    <row r="131" spans="12:12" x14ac:dyDescent="0.4">
      <c r="L131" s="12" t="s">
        <v>485</v>
      </c>
    </row>
    <row r="132" spans="12:12" x14ac:dyDescent="0.4">
      <c r="L132" s="30" t="s">
        <v>486</v>
      </c>
    </row>
    <row r="133" spans="12:12" x14ac:dyDescent="0.4">
      <c r="L133" s="12" t="s">
        <v>487</v>
      </c>
    </row>
    <row r="134" spans="12:12" x14ac:dyDescent="0.4">
      <c r="L134" s="30" t="s">
        <v>488</v>
      </c>
    </row>
    <row r="135" spans="12:12" x14ac:dyDescent="0.4">
      <c r="L135" s="12" t="s">
        <v>489</v>
      </c>
    </row>
    <row r="136" spans="12:12" x14ac:dyDescent="0.4">
      <c r="L136" s="12" t="s">
        <v>490</v>
      </c>
    </row>
    <row r="137" spans="12:12" x14ac:dyDescent="0.4">
      <c r="L137" s="12" t="s">
        <v>491</v>
      </c>
    </row>
    <row r="138" spans="12:12" x14ac:dyDescent="0.4">
      <c r="L138" s="12" t="s">
        <v>492</v>
      </c>
    </row>
    <row r="139" spans="12:12" x14ac:dyDescent="0.4">
      <c r="L139" s="12" t="s">
        <v>493</v>
      </c>
    </row>
    <row r="140" spans="12:12" x14ac:dyDescent="0.4">
      <c r="L140" s="12" t="s">
        <v>494</v>
      </c>
    </row>
    <row r="141" spans="12:12" x14ac:dyDescent="0.4">
      <c r="L141" s="12" t="s">
        <v>495</v>
      </c>
    </row>
    <row r="142" spans="12:12" x14ac:dyDescent="0.4">
      <c r="L142" s="12" t="s">
        <v>496</v>
      </c>
    </row>
    <row r="143" spans="12:12" x14ac:dyDescent="0.4">
      <c r="L143" s="30" t="s">
        <v>497</v>
      </c>
    </row>
    <row r="144" spans="12:12" x14ac:dyDescent="0.4">
      <c r="L144" s="12" t="s">
        <v>259</v>
      </c>
    </row>
    <row r="145" spans="12:12" x14ac:dyDescent="0.4">
      <c r="L145" s="12" t="s">
        <v>498</v>
      </c>
    </row>
    <row r="146" spans="12:12" x14ac:dyDescent="0.4">
      <c r="L146" s="12" t="s">
        <v>499</v>
      </c>
    </row>
    <row r="147" spans="12:12" x14ac:dyDescent="0.4">
      <c r="L147" s="30" t="s">
        <v>500</v>
      </c>
    </row>
    <row r="148" spans="12:12" x14ac:dyDescent="0.4">
      <c r="L148" s="12" t="s">
        <v>116</v>
      </c>
    </row>
    <row r="149" spans="12:12" x14ac:dyDescent="0.4">
      <c r="L149" s="30" t="s">
        <v>501</v>
      </c>
    </row>
    <row r="150" spans="12:12" x14ac:dyDescent="0.4">
      <c r="L150" s="30" t="s">
        <v>502</v>
      </c>
    </row>
    <row r="151" spans="12:12" x14ac:dyDescent="0.4">
      <c r="L151" s="12" t="s">
        <v>503</v>
      </c>
    </row>
    <row r="152" spans="12:12" x14ac:dyDescent="0.4">
      <c r="L152" s="30" t="s">
        <v>504</v>
      </c>
    </row>
    <row r="153" spans="12:12" x14ac:dyDescent="0.4">
      <c r="L153" s="30" t="s">
        <v>505</v>
      </c>
    </row>
    <row r="154" spans="12:12" x14ac:dyDescent="0.4">
      <c r="L154" s="30" t="s">
        <v>506</v>
      </c>
    </row>
    <row r="155" spans="12:12" x14ac:dyDescent="0.4">
      <c r="L155" s="12" t="s">
        <v>507</v>
      </c>
    </row>
    <row r="156" spans="12:12" x14ac:dyDescent="0.4">
      <c r="L156" s="30" t="s">
        <v>508</v>
      </c>
    </row>
    <row r="157" spans="12:12" x14ac:dyDescent="0.4">
      <c r="L157" s="12" t="s">
        <v>257</v>
      </c>
    </row>
    <row r="158" spans="12:12" x14ac:dyDescent="0.4">
      <c r="L158" s="12" t="s">
        <v>509</v>
      </c>
    </row>
    <row r="159" spans="12:12" x14ac:dyDescent="0.4">
      <c r="L159" s="12" t="s">
        <v>510</v>
      </c>
    </row>
    <row r="160" spans="12:12" x14ac:dyDescent="0.4">
      <c r="L160" s="30" t="s">
        <v>511</v>
      </c>
    </row>
    <row r="161" spans="8:12" x14ac:dyDescent="0.4">
      <c r="L161" s="30" t="s">
        <v>512</v>
      </c>
    </row>
    <row r="162" spans="8:12" x14ac:dyDescent="0.4">
      <c r="L162" s="12" t="s">
        <v>513</v>
      </c>
    </row>
    <row r="163" spans="8:12" x14ac:dyDescent="0.4">
      <c r="L163" s="12" t="s">
        <v>514</v>
      </c>
    </row>
    <row r="164" spans="8:12" x14ac:dyDescent="0.4">
      <c r="L164" s="30" t="s">
        <v>515</v>
      </c>
    </row>
    <row r="165" spans="8:12" x14ac:dyDescent="0.4">
      <c r="L165" s="29" t="s">
        <v>516</v>
      </c>
    </row>
    <row r="166" spans="8:12" x14ac:dyDescent="0.4">
      <c r="L166" s="30" t="s">
        <v>517</v>
      </c>
    </row>
    <row r="167" spans="8:12" x14ac:dyDescent="0.4">
      <c r="L167" s="30" t="s">
        <v>518</v>
      </c>
    </row>
    <row r="168" spans="8:12" x14ac:dyDescent="0.4">
      <c r="L168" s="30" t="s">
        <v>519</v>
      </c>
    </row>
    <row r="169" spans="8:12" x14ac:dyDescent="0.4">
      <c r="L169" s="30" t="s">
        <v>520</v>
      </c>
    </row>
    <row r="170" spans="8:12" x14ac:dyDescent="0.4">
      <c r="L170" s="30" t="s">
        <v>521</v>
      </c>
    </row>
    <row r="171" spans="8:12" x14ac:dyDescent="0.4">
      <c r="L171" s="30" t="s">
        <v>522</v>
      </c>
    </row>
    <row r="172" spans="8:12" x14ac:dyDescent="0.4">
      <c r="L172" s="12" t="s">
        <v>523</v>
      </c>
    </row>
    <row r="173" spans="8:12" x14ac:dyDescent="0.4">
      <c r="L173" s="12" t="s">
        <v>524</v>
      </c>
    </row>
    <row r="174" spans="8:12" x14ac:dyDescent="0.4">
      <c r="L174" s="12" t="s">
        <v>525</v>
      </c>
    </row>
    <row r="175" spans="8:12" x14ac:dyDescent="0.4">
      <c r="H175" s="10"/>
      <c r="L175" s="12" t="s">
        <v>526</v>
      </c>
    </row>
    <row r="176" spans="8:12" x14ac:dyDescent="0.4">
      <c r="L176" s="30" t="s">
        <v>527</v>
      </c>
    </row>
    <row r="177" spans="8:12" x14ac:dyDescent="0.4">
      <c r="H177" s="10"/>
      <c r="L177" s="30" t="s">
        <v>251</v>
      </c>
    </row>
    <row r="178" spans="8:12" x14ac:dyDescent="0.4">
      <c r="H178" s="10"/>
      <c r="L178" s="30" t="s">
        <v>528</v>
      </c>
    </row>
    <row r="179" spans="8:12" x14ac:dyDescent="0.4">
      <c r="L179" s="30" t="s">
        <v>250</v>
      </c>
    </row>
    <row r="180" spans="8:12" x14ac:dyDescent="0.4">
      <c r="L180" s="30" t="s">
        <v>529</v>
      </c>
    </row>
    <row r="181" spans="8:12" x14ac:dyDescent="0.4">
      <c r="H181" s="10"/>
      <c r="L181" s="30" t="s">
        <v>530</v>
      </c>
    </row>
    <row r="182" spans="8:12" x14ac:dyDescent="0.4">
      <c r="L182" s="30" t="s">
        <v>531</v>
      </c>
    </row>
    <row r="183" spans="8:12" x14ac:dyDescent="0.4">
      <c r="L183" s="30" t="s">
        <v>532</v>
      </c>
    </row>
    <row r="184" spans="8:12" x14ac:dyDescent="0.4">
      <c r="H184" s="10"/>
    </row>
  </sheetData>
  <sheetProtection algorithmName="SHA-512" hashValue="YD4OSyi7ylylqI96xL2IOe1eEr9xZaTo6r9PmkkSeMjRTkyBudJqRtxH+DklvY3jHjQPvjOZzIhIiQz+q7x1+Q==" saltValue="yzhKu3OPn2NZ14RlT0PtkA==" spinCount="100000" sheet="1" objects="1" scenarios="1"/>
  <sortState xmlns:xlrd2="http://schemas.microsoft.com/office/spreadsheetml/2017/richdata2" ref="L17:L183">
    <sortCondition ref="L17:L183"/>
  </sortState>
  <mergeCells count="12">
    <mergeCell ref="C39:I43"/>
    <mergeCell ref="D16:F16"/>
    <mergeCell ref="A1:D1"/>
    <mergeCell ref="C35:H35"/>
    <mergeCell ref="B10:C10"/>
    <mergeCell ref="B11:C11"/>
    <mergeCell ref="B12:C12"/>
    <mergeCell ref="B13:C13"/>
    <mergeCell ref="D10:E10"/>
    <mergeCell ref="D11:E11"/>
    <mergeCell ref="D12:E12"/>
    <mergeCell ref="D13:E13"/>
  </mergeCells>
  <phoneticPr fontId="1"/>
  <dataValidations count="2">
    <dataValidation type="whole" allowBlank="1" showInputMessage="1" showErrorMessage="1" error="1-100の範囲で記載してください" sqref="H18:H33 H36" xr:uid="{4CFF9ECE-7D7C-4437-88EB-4DDB9F69E592}">
      <formula1>1</formula1>
      <formula2>100</formula2>
    </dataValidation>
    <dataValidation type="list" allowBlank="1" showInputMessage="1" showErrorMessage="1" sqref="G18:G33 G36" xr:uid="{8105F0CF-8751-4442-A44C-588CE854D9FB}">
      <formula1>",✓"</formula1>
    </dataValidation>
  </dataValidations>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containsText" priority="1" operator="containsText" id="{F551A61D-D130-4462-9B3E-671137B0E536}">
            <xm:f>NOT(ISERROR(SEARCH("超えています",D11)))</xm:f>
            <xm:f>"超えています"</xm:f>
            <x14:dxf>
              <font>
                <color rgb="FF9C0006"/>
              </font>
              <fill>
                <patternFill>
                  <bgColor rgb="FFFFC7CE"/>
                </patternFill>
              </fill>
            </x14:dxf>
          </x14:cfRule>
          <xm:sqref>D11:D13</xm:sqref>
        </x14:conditionalFormatting>
        <x14:conditionalFormatting xmlns:xm="http://schemas.microsoft.com/office/excel/2006/main">
          <x14:cfRule type="containsText" priority="2" operator="containsText" id="{01EE42FE-8345-47F1-BC83-FC945A2FA776}">
            <xm:f>NOT(ISERROR(SEARCH("給電能力超過",D11)))</xm:f>
            <xm:f>"給電能力超過"</xm:f>
            <x14:dxf>
              <font>
                <color rgb="FFC00000"/>
              </font>
              <fill>
                <patternFill>
                  <bgColor rgb="FFFFC7CE"/>
                </patternFill>
              </fill>
            </x14:dxf>
          </x14:cfRule>
          <xm:sqref>D11:D13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96198A32-A41A-4FA4-B807-9D7DFA711945}">
          <x14:formula1>
            <xm:f>カメラリスト!$C$2:$C$168</xm:f>
          </x14:formula1>
          <xm:sqref>L17:L183 C36 C18:C33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N168"/>
  <sheetViews>
    <sheetView topLeftCell="A57" zoomScale="85" zoomScaleNormal="85" workbookViewId="0">
      <selection activeCell="C2" sqref="C2:C168"/>
    </sheetView>
  </sheetViews>
  <sheetFormatPr defaultRowHeight="18.75" x14ac:dyDescent="0.4"/>
  <cols>
    <col min="1" max="1" width="10.5" bestFit="1" customWidth="1"/>
    <col min="2" max="2" width="8.625" customWidth="1"/>
    <col min="3" max="3" width="33.375" bestFit="1" customWidth="1"/>
    <col min="4" max="4" width="62.25" bestFit="1" customWidth="1"/>
    <col min="10" max="10" width="12.375" customWidth="1"/>
  </cols>
  <sheetData>
    <row r="2" spans="1:13" x14ac:dyDescent="0.4">
      <c r="A2" t="s">
        <v>148</v>
      </c>
      <c r="B2" t="s">
        <v>32</v>
      </c>
      <c r="C2" t="s">
        <v>146</v>
      </c>
      <c r="D2" t="s">
        <v>149</v>
      </c>
      <c r="E2" t="s">
        <v>6</v>
      </c>
      <c r="F2" t="s">
        <v>147</v>
      </c>
      <c r="G2" s="1">
        <v>48</v>
      </c>
      <c r="H2" s="2">
        <v>75</v>
      </c>
      <c r="I2" s="3">
        <v>3.6</v>
      </c>
      <c r="K2" s="3">
        <f>I2</f>
        <v>3.6</v>
      </c>
      <c r="M2" t="s">
        <v>374</v>
      </c>
    </row>
    <row r="3" spans="1:13" x14ac:dyDescent="0.4">
      <c r="A3" t="s">
        <v>145</v>
      </c>
      <c r="C3" s="10" t="s">
        <v>276</v>
      </c>
      <c r="D3" t="s">
        <v>277</v>
      </c>
      <c r="E3" t="s">
        <v>6</v>
      </c>
      <c r="F3" t="s">
        <v>4</v>
      </c>
      <c r="G3" s="1">
        <v>48</v>
      </c>
      <c r="H3" s="2">
        <v>150</v>
      </c>
      <c r="I3" s="3">
        <v>7.2</v>
      </c>
      <c r="K3" s="3">
        <f t="shared" ref="K3:K62" si="0">I3</f>
        <v>7.2</v>
      </c>
      <c r="M3" t="s">
        <v>374</v>
      </c>
    </row>
    <row r="4" spans="1:13" x14ac:dyDescent="0.4">
      <c r="A4" t="s">
        <v>145</v>
      </c>
      <c r="C4" s="10" t="s">
        <v>278</v>
      </c>
      <c r="D4" t="s">
        <v>277</v>
      </c>
      <c r="E4" t="s">
        <v>249</v>
      </c>
      <c r="G4" s="1"/>
      <c r="H4" s="2"/>
      <c r="I4" s="3" t="s">
        <v>192</v>
      </c>
      <c r="K4" s="3" t="str">
        <f t="shared" si="0"/>
        <v>本装置では給電できません</v>
      </c>
      <c r="M4" t="s">
        <v>374</v>
      </c>
    </row>
    <row r="5" spans="1:13" x14ac:dyDescent="0.4">
      <c r="A5" t="s">
        <v>145</v>
      </c>
      <c r="C5" s="10" t="s">
        <v>279</v>
      </c>
      <c r="D5" t="s">
        <v>280</v>
      </c>
      <c r="E5" t="s">
        <v>6</v>
      </c>
      <c r="F5" t="s">
        <v>4</v>
      </c>
      <c r="G5" s="1">
        <v>48</v>
      </c>
      <c r="H5" s="2">
        <v>150</v>
      </c>
      <c r="I5" s="3">
        <v>7.2</v>
      </c>
      <c r="K5" s="3">
        <f t="shared" si="0"/>
        <v>7.2</v>
      </c>
      <c r="M5" t="s">
        <v>374</v>
      </c>
    </row>
    <row r="6" spans="1:13" x14ac:dyDescent="0.4">
      <c r="A6" t="s">
        <v>145</v>
      </c>
      <c r="C6" s="10" t="s">
        <v>281</v>
      </c>
      <c r="D6" t="s">
        <v>280</v>
      </c>
      <c r="E6" t="s">
        <v>249</v>
      </c>
      <c r="G6" s="1"/>
      <c r="H6" s="2"/>
      <c r="I6" s="3" t="s">
        <v>192</v>
      </c>
      <c r="K6" s="3" t="str">
        <f t="shared" si="0"/>
        <v>本装置では給電できません</v>
      </c>
      <c r="M6" t="s">
        <v>374</v>
      </c>
    </row>
    <row r="7" spans="1:13" x14ac:dyDescent="0.4">
      <c r="A7" t="s">
        <v>145</v>
      </c>
      <c r="B7" t="s">
        <v>96</v>
      </c>
      <c r="C7" t="s">
        <v>134</v>
      </c>
      <c r="D7" t="s">
        <v>133</v>
      </c>
      <c r="E7" t="s">
        <v>6</v>
      </c>
      <c r="F7" t="s">
        <v>4</v>
      </c>
      <c r="G7" s="1">
        <v>48</v>
      </c>
      <c r="H7" s="2">
        <v>250</v>
      </c>
      <c r="I7" s="3">
        <v>12</v>
      </c>
      <c r="K7" s="3">
        <f t="shared" si="0"/>
        <v>12</v>
      </c>
      <c r="M7" t="s">
        <v>374</v>
      </c>
    </row>
    <row r="8" spans="1:13" x14ac:dyDescent="0.4">
      <c r="A8" t="s">
        <v>145</v>
      </c>
      <c r="B8" t="s">
        <v>97</v>
      </c>
      <c r="C8" t="s">
        <v>136</v>
      </c>
      <c r="D8" t="s">
        <v>135</v>
      </c>
      <c r="E8" t="s">
        <v>6</v>
      </c>
      <c r="F8" t="s">
        <v>4</v>
      </c>
      <c r="G8" s="1">
        <v>48</v>
      </c>
      <c r="H8" s="2">
        <v>270</v>
      </c>
      <c r="I8" s="9">
        <v>12.95</v>
      </c>
      <c r="K8" s="3">
        <f t="shared" si="0"/>
        <v>12.95</v>
      </c>
      <c r="M8" t="s">
        <v>374</v>
      </c>
    </row>
    <row r="9" spans="1:13" x14ac:dyDescent="0.4">
      <c r="A9" t="s">
        <v>145</v>
      </c>
      <c r="B9" t="s">
        <v>97</v>
      </c>
      <c r="C9" t="s">
        <v>137</v>
      </c>
      <c r="D9" t="s">
        <v>130</v>
      </c>
      <c r="E9" t="s">
        <v>6</v>
      </c>
      <c r="F9" t="s">
        <v>4</v>
      </c>
      <c r="G9" s="1">
        <v>48</v>
      </c>
      <c r="H9" s="2">
        <v>270</v>
      </c>
      <c r="I9" s="9">
        <v>12.95</v>
      </c>
      <c r="K9" s="3">
        <f t="shared" si="0"/>
        <v>12.95</v>
      </c>
      <c r="M9" t="s">
        <v>374</v>
      </c>
    </row>
    <row r="10" spans="1:13" x14ac:dyDescent="0.4">
      <c r="A10" t="s">
        <v>145</v>
      </c>
      <c r="B10" t="s">
        <v>98</v>
      </c>
      <c r="C10" t="s">
        <v>139</v>
      </c>
      <c r="D10" t="s">
        <v>138</v>
      </c>
      <c r="E10" t="s">
        <v>6</v>
      </c>
      <c r="F10" t="s">
        <v>4</v>
      </c>
      <c r="G10" s="1">
        <v>48</v>
      </c>
      <c r="H10" s="2">
        <v>250</v>
      </c>
      <c r="I10" s="9">
        <v>12.95</v>
      </c>
      <c r="K10" s="3">
        <f t="shared" si="0"/>
        <v>12.95</v>
      </c>
      <c r="M10" t="s">
        <v>374</v>
      </c>
    </row>
    <row r="11" spans="1:13" x14ac:dyDescent="0.4">
      <c r="A11" t="s">
        <v>145</v>
      </c>
      <c r="B11" t="s">
        <v>99</v>
      </c>
      <c r="C11" t="s">
        <v>141</v>
      </c>
      <c r="D11" t="s">
        <v>140</v>
      </c>
      <c r="E11" t="s">
        <v>0</v>
      </c>
      <c r="F11" t="s">
        <v>5</v>
      </c>
      <c r="G11" s="1">
        <v>54</v>
      </c>
      <c r="H11" s="2">
        <v>340</v>
      </c>
      <c r="I11" s="3">
        <v>18.36</v>
      </c>
      <c r="K11" s="3">
        <f t="shared" si="0"/>
        <v>18.36</v>
      </c>
      <c r="M11" t="s">
        <v>374</v>
      </c>
    </row>
    <row r="12" spans="1:13" x14ac:dyDescent="0.4">
      <c r="A12" t="s">
        <v>145</v>
      </c>
      <c r="B12" t="s">
        <v>100</v>
      </c>
      <c r="C12" t="s">
        <v>143</v>
      </c>
      <c r="D12" t="s">
        <v>142</v>
      </c>
      <c r="E12" t="s">
        <v>0</v>
      </c>
      <c r="F12" t="s">
        <v>5</v>
      </c>
      <c r="G12" s="1">
        <v>54</v>
      </c>
      <c r="H12" s="2">
        <v>340</v>
      </c>
      <c r="I12" s="3">
        <v>18.36</v>
      </c>
      <c r="K12" s="3">
        <f t="shared" si="0"/>
        <v>18.36</v>
      </c>
      <c r="M12" t="s">
        <v>374</v>
      </c>
    </row>
    <row r="13" spans="1:13" x14ac:dyDescent="0.4">
      <c r="A13" t="s">
        <v>145</v>
      </c>
      <c r="B13" t="s">
        <v>101</v>
      </c>
      <c r="C13" t="s">
        <v>112</v>
      </c>
      <c r="D13" t="s">
        <v>111</v>
      </c>
      <c r="E13" t="s">
        <v>6</v>
      </c>
      <c r="F13" t="s">
        <v>4</v>
      </c>
      <c r="G13" s="1">
        <v>48</v>
      </c>
      <c r="H13" s="2">
        <v>170</v>
      </c>
      <c r="I13" s="3">
        <v>8.16</v>
      </c>
      <c r="K13" s="3">
        <f t="shared" si="0"/>
        <v>8.16</v>
      </c>
      <c r="M13" t="s">
        <v>374</v>
      </c>
    </row>
    <row r="14" spans="1:13" x14ac:dyDescent="0.4">
      <c r="A14" t="s">
        <v>145</v>
      </c>
      <c r="B14" t="s">
        <v>101</v>
      </c>
      <c r="C14" t="s">
        <v>114</v>
      </c>
      <c r="D14" t="s">
        <v>111</v>
      </c>
      <c r="E14" t="s">
        <v>6</v>
      </c>
      <c r="F14" t="s">
        <v>4</v>
      </c>
      <c r="G14" s="1">
        <v>48</v>
      </c>
      <c r="H14" s="2">
        <v>170</v>
      </c>
      <c r="I14" s="3">
        <v>8.16</v>
      </c>
      <c r="K14" s="3">
        <f t="shared" si="0"/>
        <v>8.16</v>
      </c>
      <c r="M14" t="s">
        <v>374</v>
      </c>
    </row>
    <row r="15" spans="1:13" x14ac:dyDescent="0.4">
      <c r="A15" t="s">
        <v>145</v>
      </c>
      <c r="B15" t="s">
        <v>101</v>
      </c>
      <c r="C15" t="s">
        <v>110</v>
      </c>
      <c r="D15" t="s">
        <v>109</v>
      </c>
      <c r="E15" t="s">
        <v>2</v>
      </c>
      <c r="F15" t="s">
        <v>107</v>
      </c>
      <c r="G15" s="1">
        <v>5</v>
      </c>
      <c r="H15" s="2">
        <v>900</v>
      </c>
      <c r="I15" s="3" t="s">
        <v>192</v>
      </c>
      <c r="K15" s="3" t="str">
        <f t="shared" si="0"/>
        <v>本装置では給電できません</v>
      </c>
      <c r="M15" t="s">
        <v>374</v>
      </c>
    </row>
    <row r="16" spans="1:13" x14ac:dyDescent="0.4">
      <c r="A16" t="s">
        <v>145</v>
      </c>
      <c r="B16" t="s">
        <v>101</v>
      </c>
      <c r="C16" t="s">
        <v>113</v>
      </c>
      <c r="D16" t="s">
        <v>109</v>
      </c>
      <c r="E16" t="s">
        <v>2</v>
      </c>
      <c r="F16" t="s">
        <v>107</v>
      </c>
      <c r="G16" s="1">
        <v>5</v>
      </c>
      <c r="H16" s="2">
        <v>900</v>
      </c>
      <c r="I16" s="3" t="s">
        <v>192</v>
      </c>
      <c r="K16" s="3" t="str">
        <f t="shared" si="0"/>
        <v>本装置では給電できません</v>
      </c>
      <c r="M16" t="s">
        <v>374</v>
      </c>
    </row>
    <row r="17" spans="1:13" x14ac:dyDescent="0.4">
      <c r="A17" t="s">
        <v>148</v>
      </c>
      <c r="B17" t="s">
        <v>33</v>
      </c>
      <c r="C17" t="s">
        <v>239</v>
      </c>
      <c r="D17" t="s">
        <v>162</v>
      </c>
      <c r="E17" t="s">
        <v>6</v>
      </c>
      <c r="F17" t="s">
        <v>10</v>
      </c>
      <c r="G17" s="1">
        <v>48</v>
      </c>
      <c r="H17" s="2">
        <v>90</v>
      </c>
      <c r="I17" s="3">
        <v>4.32</v>
      </c>
      <c r="K17" s="3">
        <f t="shared" si="0"/>
        <v>4.32</v>
      </c>
      <c r="M17" t="s">
        <v>374</v>
      </c>
    </row>
    <row r="18" spans="1:13" x14ac:dyDescent="0.4">
      <c r="A18" t="s">
        <v>148</v>
      </c>
      <c r="B18" t="s">
        <v>33</v>
      </c>
      <c r="C18" t="s">
        <v>240</v>
      </c>
      <c r="D18" t="s">
        <v>162</v>
      </c>
      <c r="E18" t="s">
        <v>6</v>
      </c>
      <c r="F18" t="s">
        <v>10</v>
      </c>
      <c r="G18" s="1">
        <v>48</v>
      </c>
      <c r="H18" s="2">
        <v>90</v>
      </c>
      <c r="I18" s="3">
        <v>4.32</v>
      </c>
      <c r="K18" s="3">
        <f t="shared" si="0"/>
        <v>4.32</v>
      </c>
      <c r="M18" t="s">
        <v>374</v>
      </c>
    </row>
    <row r="19" spans="1:13" x14ac:dyDescent="0.4">
      <c r="A19" t="s">
        <v>148</v>
      </c>
      <c r="B19" t="s">
        <v>34</v>
      </c>
      <c r="C19" t="s">
        <v>236</v>
      </c>
      <c r="D19" t="s">
        <v>162</v>
      </c>
      <c r="E19" t="s">
        <v>6</v>
      </c>
      <c r="F19" t="s">
        <v>10</v>
      </c>
      <c r="G19" s="1">
        <v>48</v>
      </c>
      <c r="H19" s="2">
        <v>120</v>
      </c>
      <c r="I19" s="3">
        <v>5.76</v>
      </c>
      <c r="K19" s="3">
        <f t="shared" si="0"/>
        <v>5.76</v>
      </c>
      <c r="M19" t="s">
        <v>374</v>
      </c>
    </row>
    <row r="20" spans="1:13" x14ac:dyDescent="0.4">
      <c r="A20" t="s">
        <v>148</v>
      </c>
      <c r="C20" s="10" t="s">
        <v>258</v>
      </c>
      <c r="D20" t="s">
        <v>343</v>
      </c>
      <c r="E20" t="s">
        <v>6</v>
      </c>
      <c r="F20" t="s">
        <v>10</v>
      </c>
      <c r="G20" s="1">
        <v>48</v>
      </c>
      <c r="H20" s="2">
        <v>120</v>
      </c>
      <c r="I20" s="3">
        <v>5.8</v>
      </c>
      <c r="K20" s="3">
        <f t="shared" si="0"/>
        <v>5.8</v>
      </c>
      <c r="M20" t="s">
        <v>374</v>
      </c>
    </row>
    <row r="21" spans="1:13" x14ac:dyDescent="0.4">
      <c r="A21" t="s">
        <v>148</v>
      </c>
      <c r="B21" t="s">
        <v>35</v>
      </c>
      <c r="C21" t="s">
        <v>241</v>
      </c>
      <c r="D21" t="s">
        <v>162</v>
      </c>
      <c r="E21" t="s">
        <v>6</v>
      </c>
      <c r="F21" t="s">
        <v>10</v>
      </c>
      <c r="G21" s="1">
        <v>48</v>
      </c>
      <c r="H21" s="2">
        <v>120</v>
      </c>
      <c r="I21" s="3">
        <v>5.76</v>
      </c>
      <c r="K21" s="3">
        <f t="shared" si="0"/>
        <v>5.76</v>
      </c>
      <c r="M21" t="s">
        <v>374</v>
      </c>
    </row>
    <row r="22" spans="1:13" x14ac:dyDescent="0.4">
      <c r="A22" t="s">
        <v>148</v>
      </c>
      <c r="B22" t="s">
        <v>36</v>
      </c>
      <c r="C22" t="s">
        <v>234</v>
      </c>
      <c r="D22" t="s">
        <v>162</v>
      </c>
      <c r="E22" t="s">
        <v>6</v>
      </c>
      <c r="F22" t="s">
        <v>10</v>
      </c>
      <c r="G22" s="1">
        <v>48</v>
      </c>
      <c r="H22" s="2">
        <v>91</v>
      </c>
      <c r="I22" s="3">
        <v>4.3680000000000003</v>
      </c>
      <c r="K22" s="3">
        <f t="shared" si="0"/>
        <v>4.3680000000000003</v>
      </c>
      <c r="M22" t="s">
        <v>374</v>
      </c>
    </row>
    <row r="23" spans="1:13" x14ac:dyDescent="0.4">
      <c r="A23" t="s">
        <v>148</v>
      </c>
      <c r="B23" t="s">
        <v>37</v>
      </c>
      <c r="C23" t="s">
        <v>231</v>
      </c>
      <c r="D23" t="s">
        <v>162</v>
      </c>
      <c r="E23" t="s">
        <v>6</v>
      </c>
      <c r="F23" t="s">
        <v>10</v>
      </c>
      <c r="G23" s="1">
        <v>48</v>
      </c>
      <c r="H23" s="2">
        <v>130</v>
      </c>
      <c r="I23" s="3">
        <v>6.24</v>
      </c>
      <c r="K23" s="3">
        <f t="shared" si="0"/>
        <v>6.24</v>
      </c>
      <c r="M23" t="s">
        <v>374</v>
      </c>
    </row>
    <row r="24" spans="1:13" x14ac:dyDescent="0.4">
      <c r="A24" t="s">
        <v>148</v>
      </c>
      <c r="B24" t="s">
        <v>37</v>
      </c>
      <c r="C24" t="s">
        <v>232</v>
      </c>
      <c r="D24" t="s">
        <v>235</v>
      </c>
      <c r="E24" t="s">
        <v>6</v>
      </c>
      <c r="F24" t="s">
        <v>10</v>
      </c>
      <c r="G24" s="1">
        <v>48</v>
      </c>
      <c r="H24" s="2">
        <v>130</v>
      </c>
      <c r="I24" s="3">
        <v>6.24</v>
      </c>
      <c r="K24" s="3">
        <f t="shared" si="0"/>
        <v>6.24</v>
      </c>
      <c r="M24" t="s">
        <v>374</v>
      </c>
    </row>
    <row r="25" spans="1:13" x14ac:dyDescent="0.4">
      <c r="A25" t="s">
        <v>148</v>
      </c>
      <c r="B25" t="s">
        <v>38</v>
      </c>
      <c r="C25" t="s">
        <v>237</v>
      </c>
      <c r="D25" t="s">
        <v>162</v>
      </c>
      <c r="E25" t="s">
        <v>6</v>
      </c>
      <c r="F25" t="s">
        <v>10</v>
      </c>
      <c r="G25" s="1">
        <v>48</v>
      </c>
      <c r="H25" s="2">
        <v>100</v>
      </c>
      <c r="I25" s="3">
        <v>4.8</v>
      </c>
      <c r="K25" s="3">
        <f t="shared" si="0"/>
        <v>4.8</v>
      </c>
      <c r="M25" t="s">
        <v>374</v>
      </c>
    </row>
    <row r="26" spans="1:13" x14ac:dyDescent="0.4">
      <c r="A26" t="s">
        <v>148</v>
      </c>
      <c r="B26" t="s">
        <v>38</v>
      </c>
      <c r="C26" t="s">
        <v>238</v>
      </c>
      <c r="D26" t="s">
        <v>162</v>
      </c>
      <c r="E26" t="s">
        <v>6</v>
      </c>
      <c r="F26" t="s">
        <v>10</v>
      </c>
      <c r="G26" s="1">
        <v>48</v>
      </c>
      <c r="H26" s="2">
        <v>100</v>
      </c>
      <c r="I26" s="3">
        <v>4.8</v>
      </c>
      <c r="K26" s="3">
        <f t="shared" si="0"/>
        <v>4.8</v>
      </c>
      <c r="M26" t="s">
        <v>374</v>
      </c>
    </row>
    <row r="27" spans="1:13" x14ac:dyDescent="0.4">
      <c r="A27" t="s">
        <v>145</v>
      </c>
      <c r="C27" s="10" t="s">
        <v>295</v>
      </c>
      <c r="D27" t="s">
        <v>296</v>
      </c>
      <c r="E27" t="s">
        <v>248</v>
      </c>
      <c r="F27" t="s">
        <v>10</v>
      </c>
      <c r="G27" s="1">
        <v>48</v>
      </c>
      <c r="H27" s="2">
        <v>100</v>
      </c>
      <c r="I27" s="3">
        <v>4.8</v>
      </c>
      <c r="K27" s="3">
        <f t="shared" si="0"/>
        <v>4.8</v>
      </c>
      <c r="M27" t="s">
        <v>374</v>
      </c>
    </row>
    <row r="28" spans="1:13" x14ac:dyDescent="0.4">
      <c r="A28" t="s">
        <v>148</v>
      </c>
      <c r="B28" t="s">
        <v>39</v>
      </c>
      <c r="C28" t="s">
        <v>242</v>
      </c>
      <c r="D28" t="s">
        <v>162</v>
      </c>
      <c r="E28" t="s">
        <v>6</v>
      </c>
      <c r="F28" t="s">
        <v>10</v>
      </c>
      <c r="G28" s="1">
        <v>48</v>
      </c>
      <c r="H28" s="2">
        <v>120</v>
      </c>
      <c r="I28" s="3">
        <v>5.76</v>
      </c>
      <c r="K28" s="3">
        <f t="shared" si="0"/>
        <v>5.76</v>
      </c>
      <c r="M28" t="s">
        <v>374</v>
      </c>
    </row>
    <row r="29" spans="1:13" x14ac:dyDescent="0.4">
      <c r="A29" t="s">
        <v>148</v>
      </c>
      <c r="B29" t="s">
        <v>40</v>
      </c>
      <c r="C29" t="s">
        <v>233</v>
      </c>
      <c r="D29" t="s">
        <v>162</v>
      </c>
      <c r="E29" t="s">
        <v>6</v>
      </c>
      <c r="F29" t="s">
        <v>10</v>
      </c>
      <c r="G29" s="1">
        <v>48</v>
      </c>
      <c r="H29" s="2">
        <v>91</v>
      </c>
      <c r="I29" s="3">
        <v>4.3680000000000003</v>
      </c>
      <c r="K29" s="3">
        <f t="shared" si="0"/>
        <v>4.3680000000000003</v>
      </c>
      <c r="M29" t="s">
        <v>374</v>
      </c>
    </row>
    <row r="30" spans="1:13" x14ac:dyDescent="0.4">
      <c r="A30" t="s">
        <v>145</v>
      </c>
      <c r="B30" t="s">
        <v>40</v>
      </c>
      <c r="C30" t="s">
        <v>11</v>
      </c>
      <c r="D30" t="s">
        <v>115</v>
      </c>
      <c r="E30" t="s">
        <v>6</v>
      </c>
      <c r="F30" t="s">
        <v>10</v>
      </c>
      <c r="G30" s="1">
        <v>48</v>
      </c>
      <c r="H30" s="2">
        <v>91</v>
      </c>
      <c r="I30" s="3">
        <v>4.3680000000000003</v>
      </c>
      <c r="K30" s="3">
        <f t="shared" si="0"/>
        <v>4.3680000000000003</v>
      </c>
      <c r="M30" t="s">
        <v>374</v>
      </c>
    </row>
    <row r="31" spans="1:13" x14ac:dyDescent="0.4">
      <c r="A31" t="s">
        <v>148</v>
      </c>
      <c r="B31" t="s">
        <v>41</v>
      </c>
      <c r="C31" t="s">
        <v>230</v>
      </c>
      <c r="D31" t="s">
        <v>162</v>
      </c>
      <c r="E31" t="s">
        <v>6</v>
      </c>
      <c r="F31" t="s">
        <v>10</v>
      </c>
      <c r="G31" s="1">
        <v>48</v>
      </c>
      <c r="H31" s="2">
        <v>130</v>
      </c>
      <c r="I31" s="3">
        <v>6.24</v>
      </c>
      <c r="K31" s="3">
        <f t="shared" si="0"/>
        <v>6.24</v>
      </c>
      <c r="M31" t="s">
        <v>374</v>
      </c>
    </row>
    <row r="32" spans="1:13" x14ac:dyDescent="0.4">
      <c r="A32" t="s">
        <v>145</v>
      </c>
      <c r="C32" s="10" t="s">
        <v>297</v>
      </c>
      <c r="D32" t="s">
        <v>298</v>
      </c>
      <c r="E32" t="s">
        <v>248</v>
      </c>
      <c r="F32" t="s">
        <v>10</v>
      </c>
      <c r="G32" s="1">
        <v>48</v>
      </c>
      <c r="H32" s="2">
        <v>130</v>
      </c>
      <c r="I32" s="3">
        <v>6.3</v>
      </c>
      <c r="K32" s="3">
        <f t="shared" si="0"/>
        <v>6.3</v>
      </c>
      <c r="M32" t="s">
        <v>374</v>
      </c>
    </row>
    <row r="33" spans="1:13" x14ac:dyDescent="0.4">
      <c r="A33" t="s">
        <v>148</v>
      </c>
      <c r="B33" t="s">
        <v>42</v>
      </c>
      <c r="C33" t="s">
        <v>229</v>
      </c>
      <c r="D33" t="s">
        <v>167</v>
      </c>
      <c r="E33" t="s">
        <v>6</v>
      </c>
      <c r="F33" t="s">
        <v>10</v>
      </c>
      <c r="G33" s="1">
        <v>48</v>
      </c>
      <c r="H33" s="2">
        <v>110</v>
      </c>
      <c r="I33" s="3">
        <v>5.28</v>
      </c>
      <c r="K33" s="3">
        <f t="shared" si="0"/>
        <v>5.28</v>
      </c>
      <c r="M33" t="s">
        <v>374</v>
      </c>
    </row>
    <row r="34" spans="1:13" x14ac:dyDescent="0.4">
      <c r="A34" t="s">
        <v>145</v>
      </c>
      <c r="C34" s="10" t="s">
        <v>299</v>
      </c>
      <c r="D34" t="s">
        <v>300</v>
      </c>
      <c r="E34" t="s">
        <v>248</v>
      </c>
      <c r="F34" t="s">
        <v>10</v>
      </c>
      <c r="G34" s="1">
        <v>48</v>
      </c>
      <c r="H34" s="2">
        <v>110</v>
      </c>
      <c r="I34" s="3">
        <v>5.3</v>
      </c>
      <c r="K34" s="3">
        <f t="shared" si="0"/>
        <v>5.3</v>
      </c>
      <c r="M34" t="s">
        <v>374</v>
      </c>
    </row>
    <row r="35" spans="1:13" x14ac:dyDescent="0.4">
      <c r="A35" t="s">
        <v>148</v>
      </c>
      <c r="C35" s="10" t="s">
        <v>255</v>
      </c>
      <c r="D35" t="s">
        <v>247</v>
      </c>
      <c r="E35" t="s">
        <v>6</v>
      </c>
      <c r="F35" t="s">
        <v>4</v>
      </c>
      <c r="G35" s="1">
        <v>48</v>
      </c>
      <c r="H35" s="2">
        <v>195</v>
      </c>
      <c r="I35" s="3">
        <v>9.4</v>
      </c>
      <c r="K35" s="3">
        <f t="shared" si="0"/>
        <v>9.4</v>
      </c>
      <c r="M35" t="s">
        <v>374</v>
      </c>
    </row>
    <row r="36" spans="1:13" x14ac:dyDescent="0.4">
      <c r="A36" t="s">
        <v>148</v>
      </c>
      <c r="B36" t="s">
        <v>43</v>
      </c>
      <c r="C36" t="s">
        <v>228</v>
      </c>
      <c r="D36" t="s">
        <v>167</v>
      </c>
      <c r="E36" t="s">
        <v>6</v>
      </c>
      <c r="F36" t="s">
        <v>4</v>
      </c>
      <c r="G36" s="1">
        <v>48</v>
      </c>
      <c r="H36" s="2">
        <v>195</v>
      </c>
      <c r="I36" s="3">
        <v>9.36</v>
      </c>
      <c r="K36" s="3">
        <f t="shared" si="0"/>
        <v>9.36</v>
      </c>
      <c r="M36" t="s">
        <v>374</v>
      </c>
    </row>
    <row r="37" spans="1:13" x14ac:dyDescent="0.4">
      <c r="A37" t="s">
        <v>148</v>
      </c>
      <c r="B37" t="s">
        <v>44</v>
      </c>
      <c r="C37" t="s">
        <v>224</v>
      </c>
      <c r="D37" t="s">
        <v>167</v>
      </c>
      <c r="E37" t="s">
        <v>6</v>
      </c>
      <c r="F37" t="s">
        <v>4</v>
      </c>
      <c r="G37" s="1">
        <v>48</v>
      </c>
      <c r="H37" s="2">
        <v>180</v>
      </c>
      <c r="I37" s="3">
        <v>8.64</v>
      </c>
      <c r="K37" s="3">
        <f t="shared" si="0"/>
        <v>8.64</v>
      </c>
      <c r="M37" t="s">
        <v>374</v>
      </c>
    </row>
    <row r="38" spans="1:13" x14ac:dyDescent="0.4">
      <c r="A38" t="s">
        <v>148</v>
      </c>
      <c r="B38" t="s">
        <v>45</v>
      </c>
      <c r="C38" t="s">
        <v>222</v>
      </c>
      <c r="D38" t="s">
        <v>223</v>
      </c>
      <c r="E38" t="s">
        <v>6</v>
      </c>
      <c r="F38" t="s">
        <v>4</v>
      </c>
      <c r="G38" s="1">
        <v>48</v>
      </c>
      <c r="H38" s="2">
        <v>190</v>
      </c>
      <c r="I38" s="3">
        <v>9.1199999999999992</v>
      </c>
      <c r="K38" s="3">
        <f t="shared" si="0"/>
        <v>9.1199999999999992</v>
      </c>
      <c r="M38" t="s">
        <v>374</v>
      </c>
    </row>
    <row r="39" spans="1:13" x14ac:dyDescent="0.4">
      <c r="A39" t="s">
        <v>148</v>
      </c>
      <c r="B39" t="s">
        <v>45</v>
      </c>
      <c r="C39" t="s">
        <v>221</v>
      </c>
      <c r="D39" t="s">
        <v>167</v>
      </c>
      <c r="E39" t="s">
        <v>6</v>
      </c>
      <c r="F39" t="s">
        <v>4</v>
      </c>
      <c r="G39" s="1">
        <v>48</v>
      </c>
      <c r="H39" s="2">
        <v>190</v>
      </c>
      <c r="I39" s="3">
        <v>9.1199999999999992</v>
      </c>
      <c r="K39" s="3">
        <f t="shared" si="0"/>
        <v>9.1199999999999992</v>
      </c>
      <c r="M39" t="s">
        <v>374</v>
      </c>
    </row>
    <row r="40" spans="1:13" x14ac:dyDescent="0.4">
      <c r="A40" t="s">
        <v>148</v>
      </c>
      <c r="C40" s="10" t="s">
        <v>256</v>
      </c>
      <c r="D40" t="s">
        <v>247</v>
      </c>
      <c r="E40" t="s">
        <v>6</v>
      </c>
      <c r="F40" t="s">
        <v>4</v>
      </c>
      <c r="G40" s="1">
        <v>48</v>
      </c>
      <c r="H40" s="2">
        <v>195</v>
      </c>
      <c r="I40" s="3">
        <v>9.4</v>
      </c>
      <c r="K40" s="3">
        <f t="shared" si="0"/>
        <v>9.4</v>
      </c>
      <c r="M40" t="s">
        <v>374</v>
      </c>
    </row>
    <row r="41" spans="1:13" x14ac:dyDescent="0.4">
      <c r="A41" t="s">
        <v>148</v>
      </c>
      <c r="B41" t="s">
        <v>46</v>
      </c>
      <c r="C41" t="s">
        <v>226</v>
      </c>
      <c r="D41" t="s">
        <v>225</v>
      </c>
      <c r="E41" t="s">
        <v>6</v>
      </c>
      <c r="F41" t="s">
        <v>4</v>
      </c>
      <c r="G41" s="1">
        <v>48</v>
      </c>
      <c r="H41" s="2">
        <v>195</v>
      </c>
      <c r="I41" s="3">
        <v>9.36</v>
      </c>
      <c r="K41" s="3">
        <f t="shared" si="0"/>
        <v>9.36</v>
      </c>
      <c r="M41" t="s">
        <v>374</v>
      </c>
    </row>
    <row r="42" spans="1:13" x14ac:dyDescent="0.4">
      <c r="A42" t="s">
        <v>148</v>
      </c>
      <c r="B42" t="s">
        <v>46</v>
      </c>
      <c r="C42" t="s">
        <v>227</v>
      </c>
      <c r="D42" t="s">
        <v>167</v>
      </c>
      <c r="E42" t="s">
        <v>6</v>
      </c>
      <c r="F42" t="s">
        <v>4</v>
      </c>
      <c r="G42" s="1">
        <v>48</v>
      </c>
      <c r="H42" s="2">
        <v>195</v>
      </c>
      <c r="I42" s="3">
        <v>9.36</v>
      </c>
      <c r="K42" s="3">
        <f t="shared" si="0"/>
        <v>9.36</v>
      </c>
      <c r="M42" t="s">
        <v>374</v>
      </c>
    </row>
    <row r="43" spans="1:13" x14ac:dyDescent="0.4">
      <c r="A43" t="s">
        <v>145</v>
      </c>
      <c r="B43" t="s">
        <v>47</v>
      </c>
      <c r="C43" t="s">
        <v>3</v>
      </c>
      <c r="D43" t="s">
        <v>117</v>
      </c>
      <c r="E43" t="s">
        <v>6</v>
      </c>
      <c r="F43" t="s">
        <v>4</v>
      </c>
      <c r="G43" s="1">
        <v>48</v>
      </c>
      <c r="H43" s="2">
        <v>190</v>
      </c>
      <c r="I43" s="3">
        <v>9.1199999999999992</v>
      </c>
      <c r="K43" s="3">
        <f t="shared" si="0"/>
        <v>9.1199999999999992</v>
      </c>
      <c r="M43" t="s">
        <v>374</v>
      </c>
    </row>
    <row r="44" spans="1:13" x14ac:dyDescent="0.4">
      <c r="A44" t="s">
        <v>148</v>
      </c>
      <c r="B44" t="s">
        <v>47</v>
      </c>
      <c r="C44" t="s">
        <v>220</v>
      </c>
      <c r="D44" t="s">
        <v>167</v>
      </c>
      <c r="E44" t="s">
        <v>6</v>
      </c>
      <c r="F44" t="s">
        <v>4</v>
      </c>
      <c r="G44" s="1">
        <v>48</v>
      </c>
      <c r="H44" s="2">
        <v>190</v>
      </c>
      <c r="I44" s="3">
        <v>9.1199999999999992</v>
      </c>
      <c r="K44" s="3">
        <f t="shared" si="0"/>
        <v>9.1199999999999992</v>
      </c>
      <c r="M44" t="s">
        <v>374</v>
      </c>
    </row>
    <row r="45" spans="1:13" x14ac:dyDescent="0.4">
      <c r="A45" t="s">
        <v>145</v>
      </c>
      <c r="B45" t="s">
        <v>47</v>
      </c>
      <c r="C45" t="s">
        <v>119</v>
      </c>
      <c r="D45" t="s">
        <v>118</v>
      </c>
      <c r="E45" t="s">
        <v>6</v>
      </c>
      <c r="F45" t="s">
        <v>4</v>
      </c>
      <c r="G45" s="1">
        <v>48</v>
      </c>
      <c r="H45" s="2">
        <v>190</v>
      </c>
      <c r="I45" s="3">
        <v>9.1199999999999992</v>
      </c>
      <c r="K45" s="3">
        <f t="shared" si="0"/>
        <v>9.1199999999999992</v>
      </c>
      <c r="M45" t="s">
        <v>374</v>
      </c>
    </row>
    <row r="46" spans="1:13" x14ac:dyDescent="0.4">
      <c r="A46" t="s">
        <v>148</v>
      </c>
      <c r="B46" t="s">
        <v>47</v>
      </c>
      <c r="C46" t="s">
        <v>219</v>
      </c>
      <c r="D46" t="s">
        <v>167</v>
      </c>
      <c r="E46" t="s">
        <v>6</v>
      </c>
      <c r="F46" t="s">
        <v>4</v>
      </c>
      <c r="G46" s="1">
        <v>48</v>
      </c>
      <c r="H46" s="2">
        <v>220</v>
      </c>
      <c r="I46" s="3">
        <v>10.56</v>
      </c>
      <c r="K46" s="3">
        <f t="shared" si="0"/>
        <v>10.56</v>
      </c>
      <c r="M46" t="s">
        <v>374</v>
      </c>
    </row>
    <row r="47" spans="1:13" x14ac:dyDescent="0.4">
      <c r="A47" t="s">
        <v>145</v>
      </c>
      <c r="C47" s="10" t="s">
        <v>334</v>
      </c>
      <c r="D47" t="s">
        <v>335</v>
      </c>
      <c r="E47" t="s">
        <v>248</v>
      </c>
      <c r="F47" t="s">
        <v>4</v>
      </c>
      <c r="G47" s="1">
        <v>48</v>
      </c>
      <c r="H47" s="2">
        <v>220</v>
      </c>
      <c r="I47" s="3">
        <v>10.6</v>
      </c>
      <c r="K47" s="3">
        <f t="shared" si="0"/>
        <v>10.6</v>
      </c>
      <c r="M47" t="s">
        <v>374</v>
      </c>
    </row>
    <row r="48" spans="1:13" x14ac:dyDescent="0.4">
      <c r="A48" t="s">
        <v>145</v>
      </c>
      <c r="B48" t="s">
        <v>47</v>
      </c>
      <c r="C48" t="s">
        <v>14</v>
      </c>
      <c r="D48" t="s">
        <v>117</v>
      </c>
      <c r="E48" t="s">
        <v>6</v>
      </c>
      <c r="F48" t="s">
        <v>4</v>
      </c>
      <c r="G48" s="1">
        <v>48</v>
      </c>
      <c r="H48" s="2">
        <v>190</v>
      </c>
      <c r="I48" s="3">
        <v>9.1199999999999992</v>
      </c>
      <c r="K48" s="3">
        <f t="shared" si="0"/>
        <v>9.1199999999999992</v>
      </c>
      <c r="M48" t="s">
        <v>374</v>
      </c>
    </row>
    <row r="49" spans="1:13" x14ac:dyDescent="0.4">
      <c r="A49" t="s">
        <v>145</v>
      </c>
      <c r="B49" t="s">
        <v>102</v>
      </c>
      <c r="C49" t="s">
        <v>121</v>
      </c>
      <c r="D49" t="s">
        <v>120</v>
      </c>
      <c r="E49" t="s">
        <v>6</v>
      </c>
      <c r="F49" t="s">
        <v>4</v>
      </c>
      <c r="G49" s="1">
        <v>48</v>
      </c>
      <c r="H49" s="2">
        <v>240</v>
      </c>
      <c r="I49" s="3">
        <v>11.52</v>
      </c>
      <c r="K49" s="3">
        <f t="shared" si="0"/>
        <v>11.52</v>
      </c>
      <c r="M49" t="s">
        <v>374</v>
      </c>
    </row>
    <row r="50" spans="1:13" x14ac:dyDescent="0.4">
      <c r="A50" t="s">
        <v>148</v>
      </c>
      <c r="B50" t="s">
        <v>48</v>
      </c>
      <c r="C50" t="s">
        <v>243</v>
      </c>
      <c r="D50" t="s">
        <v>218</v>
      </c>
      <c r="E50" t="s">
        <v>6</v>
      </c>
      <c r="F50" t="s">
        <v>4</v>
      </c>
      <c r="G50" s="1">
        <v>48</v>
      </c>
      <c r="H50" s="2">
        <v>210</v>
      </c>
      <c r="I50" s="3">
        <v>10.08</v>
      </c>
      <c r="K50" s="3">
        <f t="shared" si="0"/>
        <v>10.08</v>
      </c>
      <c r="M50" t="s">
        <v>374</v>
      </c>
    </row>
    <row r="51" spans="1:13" x14ac:dyDescent="0.4">
      <c r="A51" t="s">
        <v>148</v>
      </c>
      <c r="B51" t="s">
        <v>49</v>
      </c>
      <c r="C51" t="s">
        <v>217</v>
      </c>
      <c r="D51" t="s">
        <v>218</v>
      </c>
      <c r="E51" t="s">
        <v>6</v>
      </c>
      <c r="F51" t="s">
        <v>4</v>
      </c>
      <c r="G51" s="1">
        <v>48</v>
      </c>
      <c r="H51" s="2">
        <v>240</v>
      </c>
      <c r="I51" s="3">
        <v>11.52</v>
      </c>
      <c r="K51" s="3">
        <f t="shared" si="0"/>
        <v>11.52</v>
      </c>
      <c r="M51" t="s">
        <v>374</v>
      </c>
    </row>
    <row r="52" spans="1:13" x14ac:dyDescent="0.4">
      <c r="A52" t="s">
        <v>148</v>
      </c>
      <c r="B52" t="s">
        <v>50</v>
      </c>
      <c r="C52" t="s">
        <v>213</v>
      </c>
      <c r="D52" t="s">
        <v>159</v>
      </c>
      <c r="E52" t="s">
        <v>6</v>
      </c>
      <c r="F52" t="s">
        <v>10</v>
      </c>
      <c r="G52" s="1">
        <v>48</v>
      </c>
      <c r="H52" s="2">
        <v>100</v>
      </c>
      <c r="I52" s="3">
        <v>4.8</v>
      </c>
      <c r="K52" s="3">
        <f t="shared" si="0"/>
        <v>4.8</v>
      </c>
      <c r="M52" t="s">
        <v>374</v>
      </c>
    </row>
    <row r="53" spans="1:13" x14ac:dyDescent="0.4">
      <c r="A53" t="s">
        <v>148</v>
      </c>
      <c r="B53" t="s">
        <v>50</v>
      </c>
      <c r="C53" t="s">
        <v>214</v>
      </c>
      <c r="D53" t="s">
        <v>159</v>
      </c>
      <c r="E53" t="s">
        <v>6</v>
      </c>
      <c r="F53" t="s">
        <v>10</v>
      </c>
      <c r="G53" s="1">
        <v>48</v>
      </c>
      <c r="H53" s="2">
        <v>100</v>
      </c>
      <c r="I53" s="3">
        <v>4.8</v>
      </c>
      <c r="K53" s="3">
        <f t="shared" si="0"/>
        <v>4.8</v>
      </c>
      <c r="M53" t="s">
        <v>374</v>
      </c>
    </row>
    <row r="54" spans="1:13" x14ac:dyDescent="0.4">
      <c r="A54" t="s">
        <v>148</v>
      </c>
      <c r="B54" t="s">
        <v>51</v>
      </c>
      <c r="C54" t="s">
        <v>210</v>
      </c>
      <c r="D54" t="s">
        <v>159</v>
      </c>
      <c r="E54" t="s">
        <v>6</v>
      </c>
      <c r="F54" t="s">
        <v>4</v>
      </c>
      <c r="G54" s="1">
        <v>48</v>
      </c>
      <c r="H54" s="2">
        <v>150</v>
      </c>
      <c r="I54" s="3">
        <v>7.2</v>
      </c>
      <c r="K54" s="3">
        <f t="shared" si="0"/>
        <v>7.2</v>
      </c>
      <c r="M54" t="s">
        <v>374</v>
      </c>
    </row>
    <row r="55" spans="1:13" x14ac:dyDescent="0.4">
      <c r="A55" t="s">
        <v>148</v>
      </c>
      <c r="B55" t="s">
        <v>52</v>
      </c>
      <c r="C55" t="s">
        <v>209</v>
      </c>
      <c r="D55" t="s">
        <v>159</v>
      </c>
      <c r="E55" t="s">
        <v>6</v>
      </c>
      <c r="F55" t="s">
        <v>10</v>
      </c>
      <c r="G55" s="1">
        <v>48</v>
      </c>
      <c r="H55" s="2">
        <v>100</v>
      </c>
      <c r="I55" s="3">
        <v>4.8</v>
      </c>
      <c r="K55" s="3">
        <f t="shared" si="0"/>
        <v>4.8</v>
      </c>
      <c r="M55" t="s">
        <v>374</v>
      </c>
    </row>
    <row r="56" spans="1:13" x14ac:dyDescent="0.4">
      <c r="A56" t="s">
        <v>148</v>
      </c>
      <c r="B56" t="s">
        <v>53</v>
      </c>
      <c r="C56" t="s">
        <v>205</v>
      </c>
      <c r="D56" t="s">
        <v>159</v>
      </c>
      <c r="E56" t="s">
        <v>6</v>
      </c>
      <c r="F56" t="s">
        <v>4</v>
      </c>
      <c r="G56" s="1">
        <v>48</v>
      </c>
      <c r="H56" s="2">
        <v>180</v>
      </c>
      <c r="I56" s="3">
        <v>8.64</v>
      </c>
      <c r="K56" s="3">
        <f t="shared" si="0"/>
        <v>8.64</v>
      </c>
      <c r="M56" t="s">
        <v>374</v>
      </c>
    </row>
    <row r="57" spans="1:13" x14ac:dyDescent="0.4">
      <c r="A57" t="s">
        <v>148</v>
      </c>
      <c r="B57" t="s">
        <v>53</v>
      </c>
      <c r="C57" t="s">
        <v>206</v>
      </c>
      <c r="D57" t="s">
        <v>207</v>
      </c>
      <c r="E57" t="s">
        <v>6</v>
      </c>
      <c r="F57" t="s">
        <v>4</v>
      </c>
      <c r="G57" s="1">
        <v>48</v>
      </c>
      <c r="H57" s="2">
        <v>180</v>
      </c>
      <c r="I57" s="3">
        <v>8.64</v>
      </c>
      <c r="K57" s="3">
        <f t="shared" si="0"/>
        <v>8.64</v>
      </c>
      <c r="M57" t="s">
        <v>374</v>
      </c>
    </row>
    <row r="58" spans="1:13" x14ac:dyDescent="0.4">
      <c r="A58" t="s">
        <v>148</v>
      </c>
      <c r="B58" t="s">
        <v>54</v>
      </c>
      <c r="C58" t="s">
        <v>211</v>
      </c>
      <c r="D58" t="s">
        <v>159</v>
      </c>
      <c r="E58" t="s">
        <v>6</v>
      </c>
      <c r="F58" t="s">
        <v>10</v>
      </c>
      <c r="G58" s="1">
        <v>48</v>
      </c>
      <c r="H58" s="2">
        <v>110</v>
      </c>
      <c r="I58" s="3">
        <v>5.28</v>
      </c>
      <c r="K58" s="3">
        <f t="shared" si="0"/>
        <v>5.28</v>
      </c>
      <c r="M58" t="s">
        <v>374</v>
      </c>
    </row>
    <row r="59" spans="1:13" x14ac:dyDescent="0.4">
      <c r="A59" t="s">
        <v>148</v>
      </c>
      <c r="B59" t="s">
        <v>54</v>
      </c>
      <c r="C59" t="s">
        <v>212</v>
      </c>
      <c r="D59" t="s">
        <v>159</v>
      </c>
      <c r="E59" t="s">
        <v>6</v>
      </c>
      <c r="F59" t="s">
        <v>10</v>
      </c>
      <c r="G59" s="1">
        <v>48</v>
      </c>
      <c r="H59" s="2">
        <v>110</v>
      </c>
      <c r="I59" s="3">
        <v>5.28</v>
      </c>
      <c r="K59" s="3">
        <f t="shared" si="0"/>
        <v>5.28</v>
      </c>
      <c r="M59" t="s">
        <v>374</v>
      </c>
    </row>
    <row r="60" spans="1:13" x14ac:dyDescent="0.4">
      <c r="A60" t="s">
        <v>145</v>
      </c>
      <c r="C60" s="10" t="s">
        <v>310</v>
      </c>
      <c r="D60" t="s">
        <v>311</v>
      </c>
      <c r="E60" t="s">
        <v>248</v>
      </c>
      <c r="F60" t="s">
        <v>10</v>
      </c>
      <c r="G60" s="1">
        <v>48</v>
      </c>
      <c r="H60" s="2">
        <v>110</v>
      </c>
      <c r="I60" s="3">
        <v>5.3</v>
      </c>
      <c r="K60" s="3">
        <f t="shared" si="0"/>
        <v>5.3</v>
      </c>
      <c r="M60" t="s">
        <v>374</v>
      </c>
    </row>
    <row r="61" spans="1:13" x14ac:dyDescent="0.4">
      <c r="A61" t="s">
        <v>148</v>
      </c>
      <c r="B61" t="s">
        <v>55</v>
      </c>
      <c r="C61" t="s">
        <v>244</v>
      </c>
      <c r="D61" t="s">
        <v>159</v>
      </c>
      <c r="E61" t="s">
        <v>6</v>
      </c>
      <c r="F61" t="s">
        <v>4</v>
      </c>
      <c r="G61" s="1">
        <v>48</v>
      </c>
      <c r="H61" s="2">
        <v>150</v>
      </c>
      <c r="I61" s="3">
        <v>7.2</v>
      </c>
      <c r="K61" s="3">
        <f t="shared" si="0"/>
        <v>7.2</v>
      </c>
      <c r="M61" t="s">
        <v>374</v>
      </c>
    </row>
    <row r="62" spans="1:13" x14ac:dyDescent="0.4">
      <c r="A62" t="s">
        <v>148</v>
      </c>
      <c r="B62" t="s">
        <v>56</v>
      </c>
      <c r="C62" t="s">
        <v>208</v>
      </c>
      <c r="D62" t="s">
        <v>159</v>
      </c>
      <c r="E62" t="s">
        <v>6</v>
      </c>
      <c r="F62" t="s">
        <v>10</v>
      </c>
      <c r="G62" s="1">
        <v>48</v>
      </c>
      <c r="H62" s="2">
        <v>100</v>
      </c>
      <c r="I62" s="3">
        <v>4.8</v>
      </c>
      <c r="K62" s="3">
        <f t="shared" si="0"/>
        <v>4.8</v>
      </c>
      <c r="M62" t="s">
        <v>374</v>
      </c>
    </row>
    <row r="63" spans="1:13" x14ac:dyDescent="0.4">
      <c r="A63" t="s">
        <v>145</v>
      </c>
      <c r="B63" t="s">
        <v>56</v>
      </c>
      <c r="C63" t="s">
        <v>9</v>
      </c>
      <c r="D63" t="s">
        <v>122</v>
      </c>
      <c r="E63" t="s">
        <v>6</v>
      </c>
      <c r="F63" t="s">
        <v>10</v>
      </c>
      <c r="G63" s="1">
        <v>48</v>
      </c>
      <c r="H63" s="2">
        <v>100</v>
      </c>
      <c r="I63" s="3">
        <v>4.8</v>
      </c>
      <c r="K63" s="3">
        <f t="shared" ref="K63:K121" si="1">I63</f>
        <v>4.8</v>
      </c>
      <c r="M63" t="s">
        <v>374</v>
      </c>
    </row>
    <row r="64" spans="1:13" x14ac:dyDescent="0.4">
      <c r="A64" t="s">
        <v>145</v>
      </c>
      <c r="B64" t="s">
        <v>57</v>
      </c>
      <c r="C64" t="s">
        <v>7</v>
      </c>
      <c r="D64" t="s">
        <v>122</v>
      </c>
      <c r="E64" t="s">
        <v>6</v>
      </c>
      <c r="F64" t="s">
        <v>4</v>
      </c>
      <c r="G64" s="1">
        <v>48</v>
      </c>
      <c r="H64" s="2">
        <v>180</v>
      </c>
      <c r="I64" s="3">
        <v>8.64</v>
      </c>
      <c r="K64" s="3">
        <f t="shared" si="1"/>
        <v>8.64</v>
      </c>
      <c r="M64" t="s">
        <v>374</v>
      </c>
    </row>
    <row r="65" spans="1:13" x14ac:dyDescent="0.4">
      <c r="A65" t="s">
        <v>148</v>
      </c>
      <c r="B65" t="s">
        <v>57</v>
      </c>
      <c r="C65" t="s">
        <v>204</v>
      </c>
      <c r="D65" t="s">
        <v>159</v>
      </c>
      <c r="E65" t="s">
        <v>6</v>
      </c>
      <c r="F65" t="s">
        <v>4</v>
      </c>
      <c r="G65" s="1">
        <v>48</v>
      </c>
      <c r="H65" s="2">
        <v>180</v>
      </c>
      <c r="I65" s="3">
        <v>8.64</v>
      </c>
      <c r="K65" s="3">
        <f t="shared" si="1"/>
        <v>8.64</v>
      </c>
      <c r="M65" t="s">
        <v>374</v>
      </c>
    </row>
    <row r="66" spans="1:13" x14ac:dyDescent="0.4">
      <c r="A66" t="s">
        <v>145</v>
      </c>
      <c r="C66" s="10" t="s">
        <v>313</v>
      </c>
      <c r="D66" t="s">
        <v>312</v>
      </c>
      <c r="E66" t="s">
        <v>248</v>
      </c>
      <c r="F66" t="s">
        <v>4</v>
      </c>
      <c r="G66" s="1">
        <v>48</v>
      </c>
      <c r="H66" s="2">
        <v>180</v>
      </c>
      <c r="I66" s="3">
        <v>8.6999999999999993</v>
      </c>
      <c r="K66" s="3">
        <f t="shared" si="1"/>
        <v>8.6999999999999993</v>
      </c>
      <c r="M66" t="s">
        <v>374</v>
      </c>
    </row>
    <row r="67" spans="1:13" x14ac:dyDescent="0.4">
      <c r="A67" t="s">
        <v>145</v>
      </c>
      <c r="B67" t="s">
        <v>103</v>
      </c>
      <c r="C67" t="s">
        <v>124</v>
      </c>
      <c r="D67" t="s">
        <v>123</v>
      </c>
      <c r="E67" t="s">
        <v>6</v>
      </c>
      <c r="F67" t="s">
        <v>4</v>
      </c>
      <c r="G67" s="1">
        <v>48</v>
      </c>
      <c r="H67" s="2">
        <v>240</v>
      </c>
      <c r="I67" s="3">
        <v>11.52</v>
      </c>
      <c r="K67" s="3">
        <f t="shared" si="1"/>
        <v>11.52</v>
      </c>
      <c r="M67" t="s">
        <v>374</v>
      </c>
    </row>
    <row r="68" spans="1:13" x14ac:dyDescent="0.4">
      <c r="A68" t="s">
        <v>148</v>
      </c>
      <c r="B68" t="s">
        <v>58</v>
      </c>
      <c r="C68" t="s">
        <v>199</v>
      </c>
      <c r="D68" t="s">
        <v>195</v>
      </c>
      <c r="E68" t="s">
        <v>6</v>
      </c>
      <c r="F68" t="s">
        <v>4</v>
      </c>
      <c r="G68" s="1">
        <v>48</v>
      </c>
      <c r="H68" s="2">
        <v>195</v>
      </c>
      <c r="I68" s="3">
        <v>9.36</v>
      </c>
      <c r="K68" s="3">
        <f t="shared" si="1"/>
        <v>9.36</v>
      </c>
      <c r="M68" t="s">
        <v>374</v>
      </c>
    </row>
    <row r="69" spans="1:13" x14ac:dyDescent="0.4">
      <c r="A69" t="s">
        <v>148</v>
      </c>
      <c r="C69" s="10" t="s">
        <v>254</v>
      </c>
      <c r="D69" t="s">
        <v>247</v>
      </c>
      <c r="E69" t="s">
        <v>6</v>
      </c>
      <c r="F69" t="s">
        <v>4</v>
      </c>
      <c r="G69" s="1">
        <v>48</v>
      </c>
      <c r="H69" s="2">
        <v>195</v>
      </c>
      <c r="I69" s="3">
        <v>9.4</v>
      </c>
      <c r="K69" s="3">
        <f t="shared" si="1"/>
        <v>9.4</v>
      </c>
      <c r="M69" t="s">
        <v>374</v>
      </c>
    </row>
    <row r="70" spans="1:13" x14ac:dyDescent="0.4">
      <c r="A70" t="s">
        <v>148</v>
      </c>
      <c r="B70" t="s">
        <v>59</v>
      </c>
      <c r="C70" t="s">
        <v>198</v>
      </c>
      <c r="D70" t="s">
        <v>195</v>
      </c>
      <c r="E70" t="s">
        <v>6</v>
      </c>
      <c r="F70" t="s">
        <v>4</v>
      </c>
      <c r="G70" s="1">
        <v>48</v>
      </c>
      <c r="H70" s="2">
        <v>195</v>
      </c>
      <c r="I70" s="3">
        <v>9.36</v>
      </c>
      <c r="K70" s="3">
        <f t="shared" si="1"/>
        <v>9.36</v>
      </c>
      <c r="M70" t="s">
        <v>374</v>
      </c>
    </row>
    <row r="71" spans="1:13" x14ac:dyDescent="0.4">
      <c r="A71" t="s">
        <v>148</v>
      </c>
      <c r="B71" t="s">
        <v>60</v>
      </c>
      <c r="C71" t="s">
        <v>197</v>
      </c>
      <c r="D71" t="s">
        <v>195</v>
      </c>
      <c r="E71" t="s">
        <v>6</v>
      </c>
      <c r="F71" t="s">
        <v>4</v>
      </c>
      <c r="G71" s="1">
        <v>48</v>
      </c>
      <c r="H71" s="2">
        <v>190</v>
      </c>
      <c r="I71" s="3">
        <v>9.1199999999999992</v>
      </c>
      <c r="K71" s="3">
        <f t="shared" si="1"/>
        <v>9.1199999999999992</v>
      </c>
      <c r="M71" t="s">
        <v>374</v>
      </c>
    </row>
    <row r="72" spans="1:13" x14ac:dyDescent="0.4">
      <c r="A72" t="s">
        <v>145</v>
      </c>
      <c r="C72" s="10" t="s">
        <v>314</v>
      </c>
      <c r="D72" t="s">
        <v>315</v>
      </c>
      <c r="E72" t="s">
        <v>248</v>
      </c>
      <c r="F72" t="s">
        <v>4</v>
      </c>
      <c r="G72" s="1">
        <v>48</v>
      </c>
      <c r="H72" s="2">
        <v>190</v>
      </c>
      <c r="I72" s="3">
        <v>9.1</v>
      </c>
      <c r="K72" s="3">
        <f t="shared" si="1"/>
        <v>9.1</v>
      </c>
      <c r="M72" t="s">
        <v>374</v>
      </c>
    </row>
    <row r="73" spans="1:13" x14ac:dyDescent="0.4">
      <c r="A73" t="s">
        <v>148</v>
      </c>
      <c r="B73" t="s">
        <v>60</v>
      </c>
      <c r="C73" t="s">
        <v>196</v>
      </c>
      <c r="D73" t="s">
        <v>195</v>
      </c>
      <c r="E73" t="s">
        <v>6</v>
      </c>
      <c r="F73" t="s">
        <v>4</v>
      </c>
      <c r="G73" s="1">
        <v>48</v>
      </c>
      <c r="H73" s="2">
        <v>210</v>
      </c>
      <c r="I73" s="3">
        <v>10.08</v>
      </c>
      <c r="K73" s="3">
        <f t="shared" si="1"/>
        <v>10.08</v>
      </c>
      <c r="M73" t="s">
        <v>374</v>
      </c>
    </row>
    <row r="74" spans="1:13" x14ac:dyDescent="0.4">
      <c r="A74" t="s">
        <v>145</v>
      </c>
      <c r="C74" s="10" t="s">
        <v>316</v>
      </c>
      <c r="D74" t="s">
        <v>317</v>
      </c>
      <c r="E74" t="s">
        <v>248</v>
      </c>
      <c r="F74" t="s">
        <v>4</v>
      </c>
      <c r="G74" s="1">
        <v>48</v>
      </c>
      <c r="H74" s="2">
        <v>210</v>
      </c>
      <c r="I74" s="3">
        <v>10.1</v>
      </c>
      <c r="K74" s="3">
        <f t="shared" si="1"/>
        <v>10.1</v>
      </c>
      <c r="M74" t="s">
        <v>374</v>
      </c>
    </row>
    <row r="75" spans="1:13" x14ac:dyDescent="0.4">
      <c r="A75" t="s">
        <v>145</v>
      </c>
      <c r="B75" t="s">
        <v>104</v>
      </c>
      <c r="C75" t="s">
        <v>126</v>
      </c>
      <c r="D75" t="s">
        <v>125</v>
      </c>
      <c r="E75" t="s">
        <v>6</v>
      </c>
      <c r="F75" t="s">
        <v>4</v>
      </c>
      <c r="G75" s="1">
        <v>48</v>
      </c>
      <c r="H75" s="2">
        <v>240</v>
      </c>
      <c r="I75" s="3">
        <v>11.52</v>
      </c>
      <c r="K75" s="3">
        <f t="shared" si="1"/>
        <v>11.52</v>
      </c>
      <c r="M75" t="s">
        <v>374</v>
      </c>
    </row>
    <row r="76" spans="1:13" x14ac:dyDescent="0.4">
      <c r="A76" t="s">
        <v>148</v>
      </c>
      <c r="B76" t="s">
        <v>61</v>
      </c>
      <c r="C76" t="s">
        <v>340</v>
      </c>
      <c r="D76" t="s">
        <v>194</v>
      </c>
      <c r="E76" t="s">
        <v>6</v>
      </c>
      <c r="F76" t="s">
        <v>4</v>
      </c>
      <c r="G76" s="1">
        <v>48</v>
      </c>
      <c r="H76" s="2">
        <v>220</v>
      </c>
      <c r="I76" s="3">
        <v>10.56</v>
      </c>
      <c r="K76" s="3">
        <f t="shared" si="1"/>
        <v>10.56</v>
      </c>
      <c r="M76" t="s">
        <v>374</v>
      </c>
    </row>
    <row r="77" spans="1:13" x14ac:dyDescent="0.4">
      <c r="A77" t="s">
        <v>148</v>
      </c>
      <c r="B77" t="s">
        <v>62</v>
      </c>
      <c r="C77" t="s">
        <v>193</v>
      </c>
      <c r="D77" t="s">
        <v>194</v>
      </c>
      <c r="E77" t="s">
        <v>6</v>
      </c>
      <c r="F77" t="s">
        <v>4</v>
      </c>
      <c r="G77" s="1">
        <v>48</v>
      </c>
      <c r="H77" s="2">
        <v>260</v>
      </c>
      <c r="I77" s="3">
        <v>12.48</v>
      </c>
      <c r="K77" s="3">
        <f t="shared" si="1"/>
        <v>12.48</v>
      </c>
      <c r="M77" t="s">
        <v>374</v>
      </c>
    </row>
    <row r="78" spans="1:13" x14ac:dyDescent="0.4">
      <c r="A78" t="s">
        <v>148</v>
      </c>
      <c r="B78" t="s">
        <v>63</v>
      </c>
      <c r="C78" t="s">
        <v>216</v>
      </c>
      <c r="D78" t="s">
        <v>215</v>
      </c>
      <c r="E78" t="s">
        <v>6</v>
      </c>
      <c r="F78" t="s">
        <v>147</v>
      </c>
      <c r="G78" s="1">
        <v>48</v>
      </c>
      <c r="H78" s="2">
        <v>65</v>
      </c>
      <c r="I78" s="3">
        <v>3.12</v>
      </c>
      <c r="K78" s="3">
        <f t="shared" si="1"/>
        <v>3.12</v>
      </c>
      <c r="M78" t="s">
        <v>374</v>
      </c>
    </row>
    <row r="79" spans="1:13" x14ac:dyDescent="0.4">
      <c r="A79" t="s">
        <v>148</v>
      </c>
      <c r="B79" t="s">
        <v>64</v>
      </c>
      <c r="C79" t="s">
        <v>202</v>
      </c>
      <c r="D79" t="s">
        <v>215</v>
      </c>
      <c r="E79" t="s">
        <v>6</v>
      </c>
      <c r="F79" t="s">
        <v>147</v>
      </c>
      <c r="G79" s="1">
        <v>48</v>
      </c>
      <c r="H79" s="2">
        <v>65</v>
      </c>
      <c r="I79" s="3">
        <v>3.12</v>
      </c>
      <c r="K79" s="3">
        <f t="shared" si="1"/>
        <v>3.12</v>
      </c>
      <c r="M79" t="s">
        <v>374</v>
      </c>
    </row>
    <row r="80" spans="1:13" x14ac:dyDescent="0.4">
      <c r="A80" t="s">
        <v>145</v>
      </c>
      <c r="C80" s="10" t="s">
        <v>318</v>
      </c>
      <c r="D80" t="s">
        <v>319</v>
      </c>
      <c r="E80" t="s">
        <v>248</v>
      </c>
      <c r="F80" t="s">
        <v>147</v>
      </c>
      <c r="G80" s="1">
        <v>48</v>
      </c>
      <c r="H80" s="2">
        <v>65</v>
      </c>
      <c r="I80" s="3">
        <v>3.1</v>
      </c>
      <c r="K80" s="3">
        <f t="shared" si="1"/>
        <v>3.1</v>
      </c>
      <c r="M80" t="s">
        <v>374</v>
      </c>
    </row>
    <row r="81" spans="1:14" x14ac:dyDescent="0.4">
      <c r="A81" t="s">
        <v>145</v>
      </c>
      <c r="B81" t="s">
        <v>65</v>
      </c>
      <c r="C81" t="s">
        <v>128</v>
      </c>
      <c r="D81" t="s">
        <v>127</v>
      </c>
      <c r="E81" t="s">
        <v>6</v>
      </c>
      <c r="F81" t="s">
        <v>10</v>
      </c>
      <c r="G81" s="1">
        <v>48</v>
      </c>
      <c r="H81" s="2">
        <v>80</v>
      </c>
      <c r="I81" s="3">
        <v>3.84</v>
      </c>
      <c r="K81" s="3">
        <f t="shared" si="1"/>
        <v>3.84</v>
      </c>
      <c r="M81" t="s">
        <v>374</v>
      </c>
    </row>
    <row r="82" spans="1:14" x14ac:dyDescent="0.4">
      <c r="A82" t="s">
        <v>148</v>
      </c>
      <c r="B82" t="s">
        <v>66</v>
      </c>
      <c r="C82" t="s">
        <v>203</v>
      </c>
      <c r="D82" t="s">
        <v>200</v>
      </c>
      <c r="E82" t="s">
        <v>6</v>
      </c>
      <c r="F82" t="s">
        <v>147</v>
      </c>
      <c r="G82" s="1">
        <v>48</v>
      </c>
      <c r="H82" s="2">
        <v>65</v>
      </c>
      <c r="I82" s="3">
        <v>3.12</v>
      </c>
      <c r="K82" s="3">
        <f t="shared" si="1"/>
        <v>3.12</v>
      </c>
      <c r="M82" t="s">
        <v>374</v>
      </c>
    </row>
    <row r="83" spans="1:14" x14ac:dyDescent="0.4">
      <c r="A83" t="s">
        <v>148</v>
      </c>
      <c r="B83" t="s">
        <v>67</v>
      </c>
      <c r="C83" t="s">
        <v>201</v>
      </c>
      <c r="D83" t="s">
        <v>200</v>
      </c>
      <c r="E83" t="s">
        <v>6</v>
      </c>
      <c r="F83" t="s">
        <v>147</v>
      </c>
      <c r="G83" s="1">
        <v>48</v>
      </c>
      <c r="H83" s="2">
        <v>65</v>
      </c>
      <c r="I83" s="3">
        <v>3.12</v>
      </c>
      <c r="K83" s="3">
        <f t="shared" si="1"/>
        <v>3.12</v>
      </c>
      <c r="M83" t="s">
        <v>374</v>
      </c>
    </row>
    <row r="84" spans="1:14" x14ac:dyDescent="0.4">
      <c r="A84" t="s">
        <v>145</v>
      </c>
      <c r="C84" s="10" t="s">
        <v>320</v>
      </c>
      <c r="D84" t="s">
        <v>321</v>
      </c>
      <c r="E84" t="s">
        <v>248</v>
      </c>
      <c r="F84" t="s">
        <v>147</v>
      </c>
      <c r="G84" s="1">
        <v>48</v>
      </c>
      <c r="H84" s="2">
        <v>65</v>
      </c>
      <c r="I84" s="3">
        <v>3.1</v>
      </c>
      <c r="K84" s="3">
        <f t="shared" si="1"/>
        <v>3.1</v>
      </c>
      <c r="M84" t="s">
        <v>374</v>
      </c>
    </row>
    <row r="85" spans="1:14" x14ac:dyDescent="0.4">
      <c r="A85" t="s">
        <v>148</v>
      </c>
      <c r="C85" s="10" t="s">
        <v>381</v>
      </c>
      <c r="D85" t="s">
        <v>342</v>
      </c>
      <c r="E85" t="s">
        <v>248</v>
      </c>
      <c r="F85" t="s">
        <v>10</v>
      </c>
      <c r="G85" s="1">
        <v>48</v>
      </c>
      <c r="H85" s="2">
        <v>105</v>
      </c>
      <c r="I85" s="3"/>
      <c r="K85" s="3">
        <v>5.0999999999999996</v>
      </c>
      <c r="M85" t="s">
        <v>374</v>
      </c>
      <c r="N85" s="39" t="s">
        <v>379</v>
      </c>
    </row>
    <row r="86" spans="1:14" x14ac:dyDescent="0.4">
      <c r="A86" t="s">
        <v>145</v>
      </c>
      <c r="B86" t="s">
        <v>68</v>
      </c>
      <c r="C86" t="s">
        <v>13</v>
      </c>
      <c r="D86" t="s">
        <v>129</v>
      </c>
      <c r="E86" t="s">
        <v>6</v>
      </c>
      <c r="F86" t="s">
        <v>10</v>
      </c>
      <c r="G86" s="1">
        <v>48</v>
      </c>
      <c r="H86" s="2">
        <v>110</v>
      </c>
      <c r="I86" s="3">
        <v>5.28</v>
      </c>
      <c r="K86" s="3">
        <f t="shared" si="1"/>
        <v>5.28</v>
      </c>
      <c r="M86" t="s">
        <v>374</v>
      </c>
    </row>
    <row r="87" spans="1:14" x14ac:dyDescent="0.4">
      <c r="A87" t="s">
        <v>148</v>
      </c>
      <c r="C87" s="10" t="s">
        <v>253</v>
      </c>
      <c r="D87" t="s">
        <v>342</v>
      </c>
      <c r="E87" t="s">
        <v>6</v>
      </c>
      <c r="F87" t="s">
        <v>4</v>
      </c>
      <c r="G87" s="1">
        <v>48</v>
      </c>
      <c r="H87" s="2">
        <v>140</v>
      </c>
      <c r="I87" s="3">
        <v>6.7</v>
      </c>
      <c r="K87" s="3">
        <f t="shared" si="1"/>
        <v>6.7</v>
      </c>
      <c r="M87" t="s">
        <v>374</v>
      </c>
    </row>
    <row r="88" spans="1:14" x14ac:dyDescent="0.4">
      <c r="A88" t="s">
        <v>145</v>
      </c>
      <c r="C88" s="10" t="s">
        <v>322</v>
      </c>
      <c r="D88" t="s">
        <v>323</v>
      </c>
      <c r="E88" t="s">
        <v>248</v>
      </c>
      <c r="F88" t="s">
        <v>4</v>
      </c>
      <c r="G88" s="1">
        <v>48</v>
      </c>
      <c r="H88" s="2">
        <v>140</v>
      </c>
      <c r="I88" s="3">
        <v>6.7</v>
      </c>
      <c r="K88" s="3">
        <f t="shared" si="1"/>
        <v>6.7</v>
      </c>
      <c r="M88" t="s">
        <v>374</v>
      </c>
    </row>
    <row r="89" spans="1:14" x14ac:dyDescent="0.4">
      <c r="A89" t="s">
        <v>148</v>
      </c>
      <c r="C89" s="10" t="s">
        <v>378</v>
      </c>
      <c r="D89" t="s">
        <v>342</v>
      </c>
      <c r="E89" t="s">
        <v>248</v>
      </c>
      <c r="F89" t="s">
        <v>4</v>
      </c>
      <c r="G89" s="1">
        <v>48</v>
      </c>
      <c r="H89" s="2">
        <v>240</v>
      </c>
      <c r="I89" s="3"/>
      <c r="K89" s="3">
        <v>11.5</v>
      </c>
      <c r="M89" t="s">
        <v>374</v>
      </c>
      <c r="N89" s="39" t="s">
        <v>379</v>
      </c>
    </row>
    <row r="90" spans="1:14" x14ac:dyDescent="0.4">
      <c r="A90" t="s">
        <v>148</v>
      </c>
      <c r="C90" s="10" t="s">
        <v>252</v>
      </c>
      <c r="D90" t="s">
        <v>342</v>
      </c>
      <c r="E90" t="s">
        <v>6</v>
      </c>
      <c r="F90" t="s">
        <v>4</v>
      </c>
      <c r="G90" s="1">
        <v>48</v>
      </c>
      <c r="H90" s="2">
        <v>260</v>
      </c>
      <c r="I90" s="3">
        <v>12.5</v>
      </c>
      <c r="K90" s="3">
        <f t="shared" si="1"/>
        <v>12.5</v>
      </c>
      <c r="M90" t="s">
        <v>374</v>
      </c>
    </row>
    <row r="91" spans="1:14" x14ac:dyDescent="0.4">
      <c r="A91" t="s">
        <v>145</v>
      </c>
      <c r="C91" s="10" t="s">
        <v>325</v>
      </c>
      <c r="D91" t="s">
        <v>324</v>
      </c>
      <c r="E91" t="s">
        <v>248</v>
      </c>
      <c r="F91" t="s">
        <v>4</v>
      </c>
      <c r="G91" s="1">
        <v>48</v>
      </c>
      <c r="H91" s="2">
        <v>260</v>
      </c>
      <c r="I91" s="3">
        <v>12.4</v>
      </c>
      <c r="K91" s="3">
        <f t="shared" si="1"/>
        <v>12.4</v>
      </c>
      <c r="M91" t="s">
        <v>374</v>
      </c>
    </row>
    <row r="92" spans="1:14" x14ac:dyDescent="0.4">
      <c r="A92" t="s">
        <v>148</v>
      </c>
      <c r="B92" t="s">
        <v>69</v>
      </c>
      <c r="C92" t="s">
        <v>186</v>
      </c>
      <c r="D92" t="s">
        <v>184</v>
      </c>
      <c r="E92" t="s">
        <v>6</v>
      </c>
      <c r="F92" t="s">
        <v>4</v>
      </c>
      <c r="G92" s="1">
        <v>48</v>
      </c>
      <c r="H92" s="2">
        <v>250</v>
      </c>
      <c r="I92" s="3">
        <v>12</v>
      </c>
      <c r="K92" s="3">
        <f t="shared" si="1"/>
        <v>12</v>
      </c>
      <c r="M92" t="s">
        <v>374</v>
      </c>
    </row>
    <row r="93" spans="1:14" x14ac:dyDescent="0.4">
      <c r="A93" t="s">
        <v>148</v>
      </c>
      <c r="B93" t="s">
        <v>70</v>
      </c>
      <c r="C93" t="s">
        <v>183</v>
      </c>
      <c r="D93" t="s">
        <v>181</v>
      </c>
      <c r="E93" t="s">
        <v>6</v>
      </c>
      <c r="F93" t="s">
        <v>4</v>
      </c>
      <c r="G93" s="1">
        <v>48</v>
      </c>
      <c r="H93" s="2">
        <v>250</v>
      </c>
      <c r="I93" s="3">
        <v>12</v>
      </c>
      <c r="K93" s="3">
        <f t="shared" si="1"/>
        <v>12</v>
      </c>
      <c r="M93" t="s">
        <v>374</v>
      </c>
    </row>
    <row r="94" spans="1:14" x14ac:dyDescent="0.4">
      <c r="A94" t="s">
        <v>148</v>
      </c>
      <c r="B94" t="s">
        <v>71</v>
      </c>
      <c r="C94" t="s">
        <v>185</v>
      </c>
      <c r="D94" t="s">
        <v>184</v>
      </c>
      <c r="E94" t="s">
        <v>6</v>
      </c>
      <c r="F94" t="s">
        <v>4</v>
      </c>
      <c r="G94" s="1">
        <v>48</v>
      </c>
      <c r="H94" s="2">
        <v>250</v>
      </c>
      <c r="I94" s="3">
        <v>12</v>
      </c>
      <c r="K94" s="3">
        <f t="shared" si="1"/>
        <v>12</v>
      </c>
      <c r="M94" t="s">
        <v>374</v>
      </c>
    </row>
    <row r="95" spans="1:14" x14ac:dyDescent="0.4">
      <c r="A95" t="s">
        <v>145</v>
      </c>
      <c r="C95" s="10" t="s">
        <v>301</v>
      </c>
      <c r="D95" t="s">
        <v>302</v>
      </c>
      <c r="E95" t="s">
        <v>248</v>
      </c>
      <c r="F95" t="s">
        <v>4</v>
      </c>
      <c r="G95" s="1">
        <v>48</v>
      </c>
      <c r="H95" s="2">
        <v>250</v>
      </c>
      <c r="I95" s="3">
        <v>12</v>
      </c>
      <c r="K95" s="3">
        <f t="shared" si="1"/>
        <v>12</v>
      </c>
      <c r="M95" t="s">
        <v>374</v>
      </c>
    </row>
    <row r="96" spans="1:14" x14ac:dyDescent="0.4">
      <c r="A96" t="s">
        <v>145</v>
      </c>
      <c r="C96" s="10" t="s">
        <v>306</v>
      </c>
      <c r="D96" t="s">
        <v>307</v>
      </c>
      <c r="E96" t="s">
        <v>6</v>
      </c>
      <c r="F96" t="s">
        <v>4</v>
      </c>
      <c r="G96" s="1">
        <v>48</v>
      </c>
      <c r="H96" s="2">
        <v>270</v>
      </c>
      <c r="I96" s="11">
        <v>12.95</v>
      </c>
      <c r="K96" s="3">
        <f t="shared" si="1"/>
        <v>12.95</v>
      </c>
      <c r="M96" t="s">
        <v>374</v>
      </c>
    </row>
    <row r="97" spans="1:14" x14ac:dyDescent="0.4">
      <c r="A97" t="s">
        <v>145</v>
      </c>
      <c r="B97" t="s">
        <v>105</v>
      </c>
      <c r="C97" t="s">
        <v>131</v>
      </c>
      <c r="D97" t="s">
        <v>130</v>
      </c>
      <c r="E97" t="s">
        <v>6</v>
      </c>
      <c r="F97" t="s">
        <v>4</v>
      </c>
      <c r="G97" s="1">
        <v>48</v>
      </c>
      <c r="H97" s="2">
        <v>270</v>
      </c>
      <c r="I97" s="11">
        <v>12.95</v>
      </c>
      <c r="K97" s="3">
        <f t="shared" si="1"/>
        <v>12.95</v>
      </c>
      <c r="M97" t="s">
        <v>374</v>
      </c>
    </row>
    <row r="98" spans="1:14" x14ac:dyDescent="0.4">
      <c r="A98" t="s">
        <v>145</v>
      </c>
      <c r="C98" s="10" t="s">
        <v>132</v>
      </c>
      <c r="D98" t="s">
        <v>262</v>
      </c>
      <c r="E98" t="s">
        <v>6</v>
      </c>
      <c r="F98" t="s">
        <v>4</v>
      </c>
      <c r="G98" s="1">
        <v>48</v>
      </c>
      <c r="H98" s="2">
        <v>270</v>
      </c>
      <c r="I98" s="11">
        <v>12.95</v>
      </c>
      <c r="K98" s="3">
        <f t="shared" si="1"/>
        <v>12.95</v>
      </c>
      <c r="M98" t="s">
        <v>374</v>
      </c>
    </row>
    <row r="99" spans="1:14" x14ac:dyDescent="0.4">
      <c r="A99" t="s">
        <v>148</v>
      </c>
      <c r="B99" t="s">
        <v>72</v>
      </c>
      <c r="C99" s="7" t="s">
        <v>182</v>
      </c>
      <c r="D99" t="s">
        <v>181</v>
      </c>
      <c r="E99" t="s">
        <v>6</v>
      </c>
      <c r="F99" t="s">
        <v>4</v>
      </c>
      <c r="G99" s="1">
        <v>48</v>
      </c>
      <c r="H99" s="2">
        <v>250</v>
      </c>
      <c r="I99" s="3">
        <v>12</v>
      </c>
      <c r="K99" s="3">
        <f t="shared" si="1"/>
        <v>12</v>
      </c>
      <c r="M99" t="s">
        <v>374</v>
      </c>
    </row>
    <row r="100" spans="1:14" x14ac:dyDescent="0.4">
      <c r="A100" t="s">
        <v>145</v>
      </c>
      <c r="C100" s="10" t="s">
        <v>303</v>
      </c>
      <c r="D100" t="s">
        <v>304</v>
      </c>
      <c r="E100" t="s">
        <v>248</v>
      </c>
      <c r="F100" t="s">
        <v>4</v>
      </c>
      <c r="G100" s="1">
        <v>48</v>
      </c>
      <c r="H100" s="2">
        <v>250</v>
      </c>
      <c r="I100" s="3">
        <v>12</v>
      </c>
      <c r="K100" s="3">
        <f t="shared" si="1"/>
        <v>12</v>
      </c>
      <c r="M100" t="s">
        <v>374</v>
      </c>
    </row>
    <row r="101" spans="1:14" x14ac:dyDescent="0.4">
      <c r="A101" t="s">
        <v>145</v>
      </c>
      <c r="C101" s="10" t="s">
        <v>308</v>
      </c>
      <c r="D101" t="s">
        <v>309</v>
      </c>
      <c r="E101" t="s">
        <v>0</v>
      </c>
      <c r="F101" t="s">
        <v>5</v>
      </c>
      <c r="G101" s="1">
        <v>54</v>
      </c>
      <c r="H101" s="2">
        <v>340</v>
      </c>
      <c r="I101" s="3">
        <v>18.399999999999999</v>
      </c>
      <c r="K101" s="3">
        <f t="shared" ref="K101" si="2">I101</f>
        <v>18.399999999999999</v>
      </c>
      <c r="M101" t="s">
        <v>374</v>
      </c>
    </row>
    <row r="102" spans="1:14" x14ac:dyDescent="0.4">
      <c r="A102" t="s">
        <v>145</v>
      </c>
      <c r="C102" s="10" t="s">
        <v>362</v>
      </c>
      <c r="D102" t="s">
        <v>363</v>
      </c>
      <c r="E102" t="s">
        <v>0</v>
      </c>
      <c r="F102" t="s">
        <v>5</v>
      </c>
      <c r="G102" s="1">
        <v>54</v>
      </c>
      <c r="H102" s="2">
        <v>340</v>
      </c>
      <c r="I102" s="3">
        <v>18.399999999999999</v>
      </c>
      <c r="K102" s="3">
        <f t="shared" si="1"/>
        <v>18.399999999999999</v>
      </c>
      <c r="M102" t="s">
        <v>374</v>
      </c>
      <c r="N102" s="39" t="s">
        <v>358</v>
      </c>
    </row>
    <row r="103" spans="1:14" x14ac:dyDescent="0.4">
      <c r="A103" t="s">
        <v>145</v>
      </c>
      <c r="C103" s="10" t="s">
        <v>365</v>
      </c>
      <c r="D103" t="s">
        <v>361</v>
      </c>
      <c r="E103" t="s">
        <v>0</v>
      </c>
      <c r="F103" t="s">
        <v>5</v>
      </c>
      <c r="G103" s="1">
        <v>54</v>
      </c>
      <c r="H103" s="2">
        <v>340</v>
      </c>
      <c r="I103" s="3">
        <v>18.399999999999999</v>
      </c>
      <c r="K103" s="3">
        <f t="shared" ref="K103" si="3">I103</f>
        <v>18.399999999999999</v>
      </c>
      <c r="M103" t="s">
        <v>374</v>
      </c>
      <c r="N103" s="39" t="s">
        <v>366</v>
      </c>
    </row>
    <row r="104" spans="1:14" x14ac:dyDescent="0.4">
      <c r="A104" t="s">
        <v>145</v>
      </c>
      <c r="C104" s="10" t="s">
        <v>305</v>
      </c>
      <c r="D104" t="s">
        <v>264</v>
      </c>
      <c r="E104" t="s">
        <v>0</v>
      </c>
      <c r="F104" t="s">
        <v>5</v>
      </c>
      <c r="G104" s="1">
        <v>54</v>
      </c>
      <c r="H104" s="2">
        <v>340</v>
      </c>
      <c r="I104" s="3">
        <v>18.399999999999999</v>
      </c>
      <c r="K104" s="3">
        <f t="shared" si="1"/>
        <v>18.399999999999999</v>
      </c>
      <c r="M104" t="s">
        <v>374</v>
      </c>
    </row>
    <row r="105" spans="1:14" x14ac:dyDescent="0.4">
      <c r="A105" t="s">
        <v>145</v>
      </c>
      <c r="C105" s="10" t="s">
        <v>364</v>
      </c>
      <c r="D105" t="s">
        <v>357</v>
      </c>
      <c r="E105" t="s">
        <v>0</v>
      </c>
      <c r="F105" t="s">
        <v>5</v>
      </c>
      <c r="G105" s="1">
        <v>54</v>
      </c>
      <c r="H105" s="2">
        <v>340</v>
      </c>
      <c r="I105" s="3">
        <v>18.399999999999999</v>
      </c>
      <c r="K105" s="3">
        <f t="shared" ref="K105" si="4">I105</f>
        <v>18.399999999999999</v>
      </c>
      <c r="M105" t="s">
        <v>374</v>
      </c>
      <c r="N105" s="39" t="s">
        <v>358</v>
      </c>
    </row>
    <row r="106" spans="1:14" x14ac:dyDescent="0.4">
      <c r="A106" t="s">
        <v>148</v>
      </c>
      <c r="B106" t="s">
        <v>73</v>
      </c>
      <c r="C106" t="s">
        <v>180</v>
      </c>
      <c r="D106" t="s">
        <v>179</v>
      </c>
      <c r="E106" t="s">
        <v>0</v>
      </c>
      <c r="F106" t="s">
        <v>5</v>
      </c>
      <c r="G106" s="1">
        <v>54</v>
      </c>
      <c r="H106" s="2">
        <v>430</v>
      </c>
      <c r="I106" s="3">
        <v>23.22</v>
      </c>
      <c r="K106" s="3">
        <f t="shared" si="1"/>
        <v>23.22</v>
      </c>
      <c r="M106" t="s">
        <v>374</v>
      </c>
    </row>
    <row r="107" spans="1:14" x14ac:dyDescent="0.4">
      <c r="A107" t="s">
        <v>148</v>
      </c>
      <c r="B107" t="s">
        <v>73</v>
      </c>
      <c r="C107" t="s">
        <v>178</v>
      </c>
      <c r="D107" t="s">
        <v>176</v>
      </c>
      <c r="E107" t="s">
        <v>0</v>
      </c>
      <c r="F107" t="s">
        <v>5</v>
      </c>
      <c r="G107" s="1">
        <v>54</v>
      </c>
      <c r="H107" s="2">
        <v>430</v>
      </c>
      <c r="I107" s="3">
        <v>23.22</v>
      </c>
      <c r="K107" s="3">
        <f t="shared" si="1"/>
        <v>23.22</v>
      </c>
      <c r="M107" t="s">
        <v>374</v>
      </c>
    </row>
    <row r="108" spans="1:14" x14ac:dyDescent="0.4">
      <c r="A108" t="s">
        <v>148</v>
      </c>
      <c r="B108" t="s">
        <v>74</v>
      </c>
      <c r="C108" t="s">
        <v>174</v>
      </c>
      <c r="D108" t="s">
        <v>172</v>
      </c>
      <c r="E108" t="s">
        <v>0</v>
      </c>
      <c r="F108" t="s">
        <v>5</v>
      </c>
      <c r="G108" s="1">
        <v>54</v>
      </c>
      <c r="H108" s="2">
        <v>470</v>
      </c>
      <c r="I108" s="3">
        <v>25.38</v>
      </c>
      <c r="K108" s="3">
        <f t="shared" si="1"/>
        <v>25.38</v>
      </c>
      <c r="M108" t="s">
        <v>374</v>
      </c>
    </row>
    <row r="109" spans="1:14" x14ac:dyDescent="0.4">
      <c r="A109" t="s">
        <v>148</v>
      </c>
      <c r="B109" t="s">
        <v>74</v>
      </c>
      <c r="C109" t="s">
        <v>173</v>
      </c>
      <c r="D109" t="s">
        <v>172</v>
      </c>
      <c r="E109" t="s">
        <v>0</v>
      </c>
      <c r="F109" t="s">
        <v>5</v>
      </c>
      <c r="G109" s="1">
        <v>54</v>
      </c>
      <c r="H109" s="2">
        <v>470</v>
      </c>
      <c r="I109" s="3">
        <v>25.38</v>
      </c>
      <c r="K109" s="3">
        <f t="shared" si="1"/>
        <v>25.38</v>
      </c>
      <c r="M109" t="s">
        <v>374</v>
      </c>
    </row>
    <row r="110" spans="1:14" x14ac:dyDescent="0.4">
      <c r="A110" t="s">
        <v>145</v>
      </c>
      <c r="C110" s="10" t="s">
        <v>326</v>
      </c>
      <c r="D110" t="s">
        <v>327</v>
      </c>
      <c r="E110" t="s">
        <v>0</v>
      </c>
      <c r="F110" t="s">
        <v>5</v>
      </c>
      <c r="G110" s="1">
        <v>54</v>
      </c>
      <c r="H110" s="2">
        <v>470</v>
      </c>
      <c r="I110" s="3">
        <v>25.4</v>
      </c>
      <c r="K110" s="3">
        <f t="shared" si="1"/>
        <v>25.4</v>
      </c>
      <c r="M110" t="s">
        <v>374</v>
      </c>
    </row>
    <row r="111" spans="1:14" x14ac:dyDescent="0.4">
      <c r="A111" t="s">
        <v>145</v>
      </c>
      <c r="C111" s="10" t="s">
        <v>328</v>
      </c>
      <c r="D111" t="s">
        <v>329</v>
      </c>
      <c r="E111" t="s">
        <v>0</v>
      </c>
      <c r="F111" t="s">
        <v>5</v>
      </c>
      <c r="G111" s="1">
        <v>54</v>
      </c>
      <c r="H111" s="2">
        <v>470</v>
      </c>
      <c r="I111" s="3">
        <v>25.4</v>
      </c>
      <c r="K111" s="3">
        <f t="shared" si="1"/>
        <v>25.4</v>
      </c>
      <c r="M111" t="s">
        <v>374</v>
      </c>
    </row>
    <row r="112" spans="1:14" x14ac:dyDescent="0.4">
      <c r="A112" t="s">
        <v>145</v>
      </c>
      <c r="C112" s="10" t="s">
        <v>265</v>
      </c>
      <c r="D112" t="s">
        <v>264</v>
      </c>
      <c r="E112" t="s">
        <v>0</v>
      </c>
      <c r="F112" t="s">
        <v>5</v>
      </c>
      <c r="G112" s="1">
        <v>54</v>
      </c>
      <c r="H112" s="2">
        <v>470</v>
      </c>
      <c r="I112" s="3">
        <v>25.4</v>
      </c>
      <c r="K112" s="3">
        <f t="shared" si="1"/>
        <v>25.4</v>
      </c>
      <c r="M112" t="s">
        <v>374</v>
      </c>
    </row>
    <row r="113" spans="1:14" x14ac:dyDescent="0.4">
      <c r="A113" t="s">
        <v>145</v>
      </c>
      <c r="C113" s="10" t="s">
        <v>263</v>
      </c>
      <c r="D113" t="s">
        <v>264</v>
      </c>
      <c r="E113" t="s">
        <v>0</v>
      </c>
      <c r="F113" t="s">
        <v>5</v>
      </c>
      <c r="G113" s="1">
        <v>54</v>
      </c>
      <c r="H113" s="2">
        <v>470</v>
      </c>
      <c r="I113" s="3">
        <v>25.4</v>
      </c>
      <c r="K113" s="3">
        <f t="shared" si="1"/>
        <v>25.4</v>
      </c>
      <c r="M113" t="s">
        <v>374</v>
      </c>
    </row>
    <row r="114" spans="1:14" x14ac:dyDescent="0.4">
      <c r="A114" t="s">
        <v>145</v>
      </c>
      <c r="C114" s="10" t="s">
        <v>356</v>
      </c>
      <c r="D114" t="s">
        <v>357</v>
      </c>
      <c r="E114" t="s">
        <v>0</v>
      </c>
      <c r="F114" t="s">
        <v>5</v>
      </c>
      <c r="G114" s="1">
        <v>54</v>
      </c>
      <c r="H114" s="2">
        <v>470</v>
      </c>
      <c r="I114" s="3">
        <v>25.4</v>
      </c>
      <c r="K114" s="3">
        <f t="shared" ref="K114" si="5">I114</f>
        <v>25.4</v>
      </c>
      <c r="M114" t="s">
        <v>374</v>
      </c>
      <c r="N114" s="39" t="s">
        <v>358</v>
      </c>
    </row>
    <row r="115" spans="1:14" x14ac:dyDescent="0.4">
      <c r="A115" t="s">
        <v>145</v>
      </c>
      <c r="C115" s="10" t="s">
        <v>260</v>
      </c>
      <c r="D115" t="s">
        <v>261</v>
      </c>
      <c r="E115" t="s">
        <v>0</v>
      </c>
      <c r="F115" t="s">
        <v>5</v>
      </c>
      <c r="G115" s="1">
        <v>54</v>
      </c>
      <c r="H115" s="2">
        <v>470</v>
      </c>
      <c r="I115" s="3">
        <v>25.4</v>
      </c>
      <c r="K115" s="3">
        <f t="shared" si="1"/>
        <v>25.4</v>
      </c>
      <c r="M115" t="s">
        <v>374</v>
      </c>
    </row>
    <row r="116" spans="1:14" x14ac:dyDescent="0.4">
      <c r="A116" t="s">
        <v>145</v>
      </c>
      <c r="C116" s="10" t="s">
        <v>266</v>
      </c>
      <c r="D116" t="s">
        <v>267</v>
      </c>
      <c r="E116" t="s">
        <v>0</v>
      </c>
      <c r="F116" t="s">
        <v>5</v>
      </c>
      <c r="G116" s="1">
        <v>54</v>
      </c>
      <c r="H116" s="2">
        <v>470</v>
      </c>
      <c r="I116" s="3">
        <v>25.4</v>
      </c>
      <c r="K116" s="3">
        <f t="shared" si="1"/>
        <v>25.4</v>
      </c>
      <c r="M116" t="s">
        <v>374</v>
      </c>
    </row>
    <row r="117" spans="1:14" x14ac:dyDescent="0.4">
      <c r="A117" t="s">
        <v>145</v>
      </c>
      <c r="C117" s="10" t="s">
        <v>359</v>
      </c>
      <c r="D117" t="s">
        <v>360</v>
      </c>
      <c r="E117" t="s">
        <v>0</v>
      </c>
      <c r="F117" t="s">
        <v>5</v>
      </c>
      <c r="G117" s="1">
        <v>54</v>
      </c>
      <c r="H117" s="2">
        <v>470</v>
      </c>
      <c r="I117" s="3">
        <v>25.4</v>
      </c>
      <c r="K117" s="3">
        <f t="shared" ref="K117" si="6">I117</f>
        <v>25.4</v>
      </c>
      <c r="M117" t="s">
        <v>374</v>
      </c>
      <c r="N117" s="39" t="s">
        <v>358</v>
      </c>
    </row>
    <row r="118" spans="1:14" x14ac:dyDescent="0.4">
      <c r="A118" t="s">
        <v>145</v>
      </c>
      <c r="B118" t="s">
        <v>75</v>
      </c>
      <c r="C118" t="s">
        <v>8</v>
      </c>
      <c r="D118" t="s">
        <v>108</v>
      </c>
      <c r="E118" t="s">
        <v>6</v>
      </c>
      <c r="F118" t="s">
        <v>4</v>
      </c>
      <c r="G118" s="1">
        <v>48</v>
      </c>
      <c r="H118" s="2">
        <v>200</v>
      </c>
      <c r="I118" s="3">
        <v>9.6</v>
      </c>
      <c r="K118" s="3">
        <f t="shared" si="1"/>
        <v>9.6</v>
      </c>
      <c r="M118" t="s">
        <v>374</v>
      </c>
    </row>
    <row r="119" spans="1:14" x14ac:dyDescent="0.4">
      <c r="A119" t="s">
        <v>145</v>
      </c>
      <c r="B119" t="s">
        <v>75</v>
      </c>
      <c r="C119" t="s">
        <v>1</v>
      </c>
      <c r="D119" t="s">
        <v>106</v>
      </c>
      <c r="E119" t="s">
        <v>2</v>
      </c>
      <c r="F119" t="s">
        <v>107</v>
      </c>
      <c r="G119" s="1">
        <v>5</v>
      </c>
      <c r="H119" s="2">
        <v>1300</v>
      </c>
      <c r="I119" s="3" t="s">
        <v>192</v>
      </c>
      <c r="K119" s="3" t="str">
        <f t="shared" si="1"/>
        <v>本装置では給電できません</v>
      </c>
      <c r="M119" t="s">
        <v>374</v>
      </c>
      <c r="N119" s="39" t="s">
        <v>349</v>
      </c>
    </row>
    <row r="120" spans="1:14" x14ac:dyDescent="0.4">
      <c r="A120" t="s">
        <v>145</v>
      </c>
      <c r="B120" t="s">
        <v>76</v>
      </c>
      <c r="C120" t="s">
        <v>20</v>
      </c>
      <c r="D120" t="s">
        <v>144</v>
      </c>
      <c r="E120" t="s">
        <v>0</v>
      </c>
      <c r="F120" t="s">
        <v>5</v>
      </c>
      <c r="G120" s="1">
        <v>54</v>
      </c>
      <c r="H120" s="2">
        <v>470</v>
      </c>
      <c r="I120" s="3">
        <v>25.38</v>
      </c>
      <c r="K120" s="3">
        <f t="shared" si="1"/>
        <v>25.38</v>
      </c>
      <c r="M120" t="s">
        <v>374</v>
      </c>
    </row>
    <row r="121" spans="1:14" x14ac:dyDescent="0.4">
      <c r="A121" t="s">
        <v>145</v>
      </c>
      <c r="B121" t="s">
        <v>77</v>
      </c>
      <c r="C121" t="s">
        <v>19</v>
      </c>
      <c r="D121" t="s">
        <v>144</v>
      </c>
      <c r="E121" t="s">
        <v>0</v>
      </c>
      <c r="F121" t="s">
        <v>5</v>
      </c>
      <c r="G121" s="1">
        <v>54</v>
      </c>
      <c r="H121" s="2">
        <v>470</v>
      </c>
      <c r="I121" s="3">
        <v>25.38</v>
      </c>
      <c r="K121" s="3">
        <f t="shared" si="1"/>
        <v>25.38</v>
      </c>
      <c r="M121" t="s">
        <v>374</v>
      </c>
    </row>
    <row r="122" spans="1:14" x14ac:dyDescent="0.4">
      <c r="A122" t="s">
        <v>148</v>
      </c>
      <c r="B122" t="s">
        <v>78</v>
      </c>
      <c r="C122" t="s">
        <v>188</v>
      </c>
      <c r="D122" t="s">
        <v>187</v>
      </c>
      <c r="E122" t="s">
        <v>189</v>
      </c>
      <c r="F122" t="s">
        <v>107</v>
      </c>
      <c r="G122" s="1"/>
      <c r="H122" s="2"/>
      <c r="I122" s="3" t="s">
        <v>192</v>
      </c>
      <c r="K122" s="3" t="str">
        <f t="shared" ref="K122:K168" si="7">I122</f>
        <v>本装置では給電できません</v>
      </c>
      <c r="M122" t="s">
        <v>374</v>
      </c>
    </row>
    <row r="123" spans="1:14" x14ac:dyDescent="0.4">
      <c r="A123" t="s">
        <v>148</v>
      </c>
      <c r="B123" t="s">
        <v>78</v>
      </c>
      <c r="C123" t="s">
        <v>190</v>
      </c>
      <c r="D123" t="s">
        <v>187</v>
      </c>
      <c r="E123" t="s">
        <v>189</v>
      </c>
      <c r="F123" t="s">
        <v>107</v>
      </c>
      <c r="G123" s="1"/>
      <c r="H123" s="2"/>
      <c r="I123" s="3" t="s">
        <v>192</v>
      </c>
      <c r="K123" s="3" t="str">
        <f t="shared" si="7"/>
        <v>本装置では給電できません</v>
      </c>
      <c r="M123" t="s">
        <v>374</v>
      </c>
    </row>
    <row r="124" spans="1:14" x14ac:dyDescent="0.4">
      <c r="A124" t="s">
        <v>145</v>
      </c>
      <c r="C124" s="10" t="s">
        <v>337</v>
      </c>
      <c r="D124" t="s">
        <v>339</v>
      </c>
      <c r="E124" t="s">
        <v>189</v>
      </c>
      <c r="I124" s="3" t="s">
        <v>192</v>
      </c>
      <c r="K124" s="3" t="str">
        <f t="shared" si="7"/>
        <v>本装置では給電できません</v>
      </c>
      <c r="M124" t="s">
        <v>374</v>
      </c>
    </row>
    <row r="125" spans="1:14" x14ac:dyDescent="0.4">
      <c r="A125" t="s">
        <v>148</v>
      </c>
      <c r="B125" t="s">
        <v>78</v>
      </c>
      <c r="C125" t="s">
        <v>191</v>
      </c>
      <c r="D125" t="s">
        <v>187</v>
      </c>
      <c r="E125" t="s">
        <v>189</v>
      </c>
      <c r="F125" t="s">
        <v>107</v>
      </c>
      <c r="G125" s="1"/>
      <c r="H125" s="2"/>
      <c r="I125" s="3" t="s">
        <v>192</v>
      </c>
      <c r="K125" s="3" t="str">
        <f t="shared" si="7"/>
        <v>本装置では給電できません</v>
      </c>
      <c r="M125" t="s">
        <v>374</v>
      </c>
    </row>
    <row r="126" spans="1:14" x14ac:dyDescent="0.4">
      <c r="A126" t="s">
        <v>145</v>
      </c>
      <c r="C126" s="10" t="s">
        <v>338</v>
      </c>
      <c r="D126" t="s">
        <v>339</v>
      </c>
      <c r="E126" t="s">
        <v>189</v>
      </c>
      <c r="I126" s="3" t="s">
        <v>192</v>
      </c>
      <c r="K126" s="3" t="str">
        <f t="shared" si="7"/>
        <v>本装置では給電できません</v>
      </c>
      <c r="M126" t="s">
        <v>374</v>
      </c>
    </row>
    <row r="127" spans="1:14" x14ac:dyDescent="0.4">
      <c r="A127" t="s">
        <v>145</v>
      </c>
      <c r="C127" s="10" t="s">
        <v>336</v>
      </c>
      <c r="D127" t="s">
        <v>339</v>
      </c>
      <c r="E127" t="s">
        <v>189</v>
      </c>
      <c r="I127" s="3" t="s">
        <v>192</v>
      </c>
      <c r="K127" s="3" t="str">
        <f t="shared" si="7"/>
        <v>本装置では給電できません</v>
      </c>
      <c r="M127" t="s">
        <v>374</v>
      </c>
    </row>
    <row r="128" spans="1:14" x14ac:dyDescent="0.4">
      <c r="A128" t="s">
        <v>148</v>
      </c>
      <c r="B128" t="s">
        <v>79</v>
      </c>
      <c r="C128" t="s">
        <v>166</v>
      </c>
      <c r="D128" t="s">
        <v>162</v>
      </c>
      <c r="E128" t="s">
        <v>6</v>
      </c>
      <c r="F128" t="s">
        <v>10</v>
      </c>
      <c r="G128" s="1">
        <v>48</v>
      </c>
      <c r="H128" s="2">
        <v>75</v>
      </c>
      <c r="I128" s="3">
        <v>3.6</v>
      </c>
      <c r="K128" s="3">
        <f t="shared" si="7"/>
        <v>3.6</v>
      </c>
      <c r="M128" t="s">
        <v>374</v>
      </c>
    </row>
    <row r="129" spans="1:13" x14ac:dyDescent="0.4">
      <c r="A129" t="s">
        <v>148</v>
      </c>
      <c r="C129" s="10" t="s">
        <v>259</v>
      </c>
      <c r="D129" t="s">
        <v>162</v>
      </c>
      <c r="E129" t="s">
        <v>6</v>
      </c>
      <c r="F129" t="s">
        <v>10</v>
      </c>
      <c r="G129" s="1">
        <v>48</v>
      </c>
      <c r="H129" s="2">
        <v>75</v>
      </c>
      <c r="I129" s="3">
        <v>3.6</v>
      </c>
      <c r="K129" s="3">
        <f t="shared" si="7"/>
        <v>3.6</v>
      </c>
      <c r="M129" t="s">
        <v>374</v>
      </c>
    </row>
    <row r="130" spans="1:13" x14ac:dyDescent="0.4">
      <c r="A130" t="s">
        <v>148</v>
      </c>
      <c r="B130" t="s">
        <v>80</v>
      </c>
      <c r="C130" t="s">
        <v>163</v>
      </c>
      <c r="D130" t="s">
        <v>162</v>
      </c>
      <c r="E130" t="s">
        <v>6</v>
      </c>
      <c r="F130" t="s">
        <v>10</v>
      </c>
      <c r="G130" s="1">
        <v>48</v>
      </c>
      <c r="H130" s="2">
        <v>82</v>
      </c>
      <c r="I130" s="3">
        <v>3.9359999999999999</v>
      </c>
      <c r="K130" s="3">
        <f t="shared" si="7"/>
        <v>3.9359999999999999</v>
      </c>
      <c r="M130" t="s">
        <v>374</v>
      </c>
    </row>
    <row r="131" spans="1:13" x14ac:dyDescent="0.4">
      <c r="A131" t="s">
        <v>148</v>
      </c>
      <c r="B131" t="s">
        <v>80</v>
      </c>
      <c r="C131" t="s">
        <v>169</v>
      </c>
      <c r="D131" t="s">
        <v>162</v>
      </c>
      <c r="E131" t="s">
        <v>6</v>
      </c>
      <c r="F131" t="s">
        <v>10</v>
      </c>
      <c r="G131" s="1">
        <v>48</v>
      </c>
      <c r="H131" s="2">
        <v>82</v>
      </c>
      <c r="I131" s="3">
        <v>3.9359999999999999</v>
      </c>
      <c r="K131" s="3">
        <f t="shared" si="7"/>
        <v>3.9359999999999999</v>
      </c>
      <c r="M131" t="s">
        <v>374</v>
      </c>
    </row>
    <row r="132" spans="1:13" x14ac:dyDescent="0.4">
      <c r="A132" t="s">
        <v>145</v>
      </c>
      <c r="C132" s="10" t="s">
        <v>268</v>
      </c>
      <c r="D132" t="s">
        <v>269</v>
      </c>
      <c r="E132" t="s">
        <v>6</v>
      </c>
      <c r="F132" t="s">
        <v>10</v>
      </c>
      <c r="G132" s="1">
        <v>48</v>
      </c>
      <c r="H132" s="2">
        <v>80</v>
      </c>
      <c r="I132" s="3">
        <v>3.8</v>
      </c>
      <c r="K132" s="3">
        <f t="shared" si="7"/>
        <v>3.8</v>
      </c>
      <c r="M132" t="s">
        <v>374</v>
      </c>
    </row>
    <row r="133" spans="1:13" x14ac:dyDescent="0.4">
      <c r="A133" t="s">
        <v>145</v>
      </c>
      <c r="B133" t="s">
        <v>81</v>
      </c>
      <c r="C133" t="s">
        <v>116</v>
      </c>
      <c r="D133" t="s">
        <v>115</v>
      </c>
      <c r="E133" t="s">
        <v>6</v>
      </c>
      <c r="F133" t="s">
        <v>10</v>
      </c>
      <c r="G133" s="1">
        <v>48</v>
      </c>
      <c r="H133" s="2">
        <v>80</v>
      </c>
      <c r="I133" s="3">
        <v>3.84</v>
      </c>
      <c r="K133" s="3">
        <f t="shared" si="7"/>
        <v>3.84</v>
      </c>
      <c r="M133" t="s">
        <v>374</v>
      </c>
    </row>
    <row r="134" spans="1:13" x14ac:dyDescent="0.4">
      <c r="A134" t="s">
        <v>145</v>
      </c>
      <c r="C134" s="10" t="s">
        <v>270</v>
      </c>
      <c r="D134" t="s">
        <v>269</v>
      </c>
      <c r="E134" t="s">
        <v>6</v>
      </c>
      <c r="F134" t="s">
        <v>10</v>
      </c>
      <c r="G134" s="1">
        <v>48</v>
      </c>
      <c r="H134" s="2">
        <v>90</v>
      </c>
      <c r="I134" s="3">
        <v>4.3</v>
      </c>
      <c r="K134" s="3">
        <f t="shared" si="7"/>
        <v>4.3</v>
      </c>
      <c r="M134" t="s">
        <v>374</v>
      </c>
    </row>
    <row r="135" spans="1:13" x14ac:dyDescent="0.4">
      <c r="A135" t="s">
        <v>145</v>
      </c>
      <c r="B135" t="s">
        <v>82</v>
      </c>
      <c r="C135" t="s">
        <v>18</v>
      </c>
      <c r="D135" t="s">
        <v>115</v>
      </c>
      <c r="E135" t="s">
        <v>6</v>
      </c>
      <c r="F135" t="s">
        <v>10</v>
      </c>
      <c r="G135" s="1">
        <v>48</v>
      </c>
      <c r="H135" s="2">
        <v>80</v>
      </c>
      <c r="I135" s="3">
        <v>3.84</v>
      </c>
      <c r="K135" s="3">
        <f t="shared" si="7"/>
        <v>3.84</v>
      </c>
      <c r="M135" t="s">
        <v>374</v>
      </c>
    </row>
    <row r="136" spans="1:13" x14ac:dyDescent="0.4">
      <c r="A136" t="s">
        <v>148</v>
      </c>
      <c r="B136" t="s">
        <v>83</v>
      </c>
      <c r="C136" t="s">
        <v>165</v>
      </c>
      <c r="D136" t="s">
        <v>162</v>
      </c>
      <c r="E136" t="s">
        <v>6</v>
      </c>
      <c r="F136" t="s">
        <v>10</v>
      </c>
      <c r="G136" s="1">
        <v>48</v>
      </c>
      <c r="H136" s="2">
        <v>75</v>
      </c>
      <c r="I136" s="3">
        <v>3.6</v>
      </c>
      <c r="K136" s="3">
        <f t="shared" si="7"/>
        <v>3.6</v>
      </c>
      <c r="M136" t="s">
        <v>374</v>
      </c>
    </row>
    <row r="137" spans="1:13" x14ac:dyDescent="0.4">
      <c r="A137" t="s">
        <v>148</v>
      </c>
      <c r="B137" t="s">
        <v>83</v>
      </c>
      <c r="C137" t="s">
        <v>170</v>
      </c>
      <c r="D137" t="s">
        <v>162</v>
      </c>
      <c r="E137" t="s">
        <v>6</v>
      </c>
      <c r="F137" t="s">
        <v>10</v>
      </c>
      <c r="G137" s="1">
        <v>48</v>
      </c>
      <c r="H137" s="2">
        <v>75</v>
      </c>
      <c r="I137" s="3">
        <v>3.6</v>
      </c>
      <c r="K137" s="3">
        <f t="shared" si="7"/>
        <v>3.6</v>
      </c>
      <c r="M137" t="s">
        <v>374</v>
      </c>
    </row>
    <row r="138" spans="1:13" x14ac:dyDescent="0.4">
      <c r="A138" t="s">
        <v>148</v>
      </c>
      <c r="B138" t="s">
        <v>84</v>
      </c>
      <c r="C138" t="s">
        <v>164</v>
      </c>
      <c r="D138" t="s">
        <v>162</v>
      </c>
      <c r="E138" t="s">
        <v>6</v>
      </c>
      <c r="F138" t="s">
        <v>10</v>
      </c>
      <c r="G138" s="1">
        <v>48</v>
      </c>
      <c r="H138" s="2">
        <v>82</v>
      </c>
      <c r="I138" s="3">
        <v>3.9359999999999999</v>
      </c>
      <c r="K138" s="3">
        <f t="shared" si="7"/>
        <v>3.9359999999999999</v>
      </c>
      <c r="M138" t="s">
        <v>374</v>
      </c>
    </row>
    <row r="139" spans="1:13" x14ac:dyDescent="0.4">
      <c r="A139" t="s">
        <v>145</v>
      </c>
      <c r="C139" s="10" t="s">
        <v>283</v>
      </c>
      <c r="D139" t="s">
        <v>282</v>
      </c>
      <c r="E139" t="s">
        <v>248</v>
      </c>
      <c r="F139" t="s">
        <v>10</v>
      </c>
      <c r="G139" s="1">
        <v>48</v>
      </c>
      <c r="H139" s="2">
        <v>100</v>
      </c>
      <c r="I139" s="3">
        <v>4.8</v>
      </c>
      <c r="K139" s="3">
        <f t="shared" si="7"/>
        <v>4.8</v>
      </c>
      <c r="M139" t="s">
        <v>374</v>
      </c>
    </row>
    <row r="140" spans="1:13" x14ac:dyDescent="0.4">
      <c r="A140" t="s">
        <v>145</v>
      </c>
      <c r="C140" s="10" t="s">
        <v>271</v>
      </c>
      <c r="D140" t="s">
        <v>272</v>
      </c>
      <c r="E140" t="s">
        <v>6</v>
      </c>
      <c r="F140" t="s">
        <v>4</v>
      </c>
      <c r="G140" s="1">
        <v>48</v>
      </c>
      <c r="H140" s="2">
        <v>140</v>
      </c>
      <c r="I140" s="3">
        <v>6.7</v>
      </c>
      <c r="K140" s="3">
        <f t="shared" si="7"/>
        <v>6.7</v>
      </c>
      <c r="M140" t="s">
        <v>374</v>
      </c>
    </row>
    <row r="141" spans="1:13" x14ac:dyDescent="0.4">
      <c r="A141" t="s">
        <v>145</v>
      </c>
      <c r="B141" t="s">
        <v>85</v>
      </c>
      <c r="C141" t="s">
        <v>17</v>
      </c>
      <c r="D141" t="s">
        <v>117</v>
      </c>
      <c r="E141" t="s">
        <v>6</v>
      </c>
      <c r="F141" t="s">
        <v>4</v>
      </c>
      <c r="G141" s="1">
        <v>48</v>
      </c>
      <c r="H141" s="2">
        <v>140</v>
      </c>
      <c r="I141" s="3">
        <v>6.72</v>
      </c>
      <c r="K141" s="3">
        <f t="shared" si="7"/>
        <v>6.72</v>
      </c>
      <c r="M141" t="s">
        <v>374</v>
      </c>
    </row>
    <row r="142" spans="1:13" x14ac:dyDescent="0.4">
      <c r="A142" t="s">
        <v>148</v>
      </c>
      <c r="C142" s="10" t="s">
        <v>257</v>
      </c>
      <c r="D142" t="s">
        <v>167</v>
      </c>
      <c r="E142" t="s">
        <v>6</v>
      </c>
      <c r="F142" t="s">
        <v>10</v>
      </c>
      <c r="G142" s="1">
        <v>48</v>
      </c>
      <c r="H142" s="2">
        <v>75</v>
      </c>
      <c r="I142" s="3">
        <v>3.6</v>
      </c>
      <c r="K142" s="3">
        <f t="shared" si="7"/>
        <v>3.6</v>
      </c>
      <c r="M142" t="s">
        <v>374</v>
      </c>
    </row>
    <row r="143" spans="1:13" x14ac:dyDescent="0.4">
      <c r="A143" t="s">
        <v>145</v>
      </c>
      <c r="C143" s="10" t="s">
        <v>285</v>
      </c>
      <c r="D143" t="s">
        <v>284</v>
      </c>
      <c r="E143" t="s">
        <v>248</v>
      </c>
      <c r="F143" t="s">
        <v>4</v>
      </c>
      <c r="G143" s="1">
        <v>48</v>
      </c>
      <c r="H143" s="2">
        <v>150</v>
      </c>
      <c r="I143" s="3">
        <v>7.2</v>
      </c>
      <c r="K143" s="3">
        <f t="shared" si="7"/>
        <v>7.2</v>
      </c>
      <c r="M143" t="s">
        <v>374</v>
      </c>
    </row>
    <row r="144" spans="1:13" x14ac:dyDescent="0.4">
      <c r="A144" t="s">
        <v>148</v>
      </c>
      <c r="B144" t="s">
        <v>86</v>
      </c>
      <c r="C144" t="s">
        <v>161</v>
      </c>
      <c r="D144" t="s">
        <v>159</v>
      </c>
      <c r="E144" t="s">
        <v>6</v>
      </c>
      <c r="F144" t="s">
        <v>10</v>
      </c>
      <c r="G144" s="1">
        <v>48</v>
      </c>
      <c r="H144" s="2">
        <v>82</v>
      </c>
      <c r="I144" s="3">
        <v>3.9359999999999999</v>
      </c>
      <c r="K144" s="3">
        <f t="shared" si="7"/>
        <v>3.9359999999999999</v>
      </c>
      <c r="M144" t="s">
        <v>374</v>
      </c>
    </row>
    <row r="145" spans="1:13" x14ac:dyDescent="0.4">
      <c r="A145" t="s">
        <v>145</v>
      </c>
      <c r="C145" t="s">
        <v>274</v>
      </c>
      <c r="D145" t="s">
        <v>273</v>
      </c>
      <c r="E145" t="s">
        <v>248</v>
      </c>
      <c r="F145" t="s">
        <v>10</v>
      </c>
      <c r="G145" s="1">
        <v>48</v>
      </c>
      <c r="H145" s="2">
        <v>100</v>
      </c>
      <c r="I145" s="3">
        <v>4.8</v>
      </c>
      <c r="K145" s="3">
        <f t="shared" si="7"/>
        <v>4.8</v>
      </c>
      <c r="M145" t="s">
        <v>374</v>
      </c>
    </row>
    <row r="146" spans="1:13" x14ac:dyDescent="0.4">
      <c r="A146" t="s">
        <v>145</v>
      </c>
      <c r="B146" t="s">
        <v>87</v>
      </c>
      <c r="C146" t="s">
        <v>16</v>
      </c>
      <c r="D146" t="s">
        <v>122</v>
      </c>
      <c r="E146" t="s">
        <v>6</v>
      </c>
      <c r="F146" t="s">
        <v>10</v>
      </c>
      <c r="G146" s="1">
        <v>48</v>
      </c>
      <c r="H146" s="2">
        <v>100</v>
      </c>
      <c r="I146" s="3">
        <v>4.8</v>
      </c>
      <c r="K146" s="3">
        <f t="shared" si="7"/>
        <v>4.8</v>
      </c>
      <c r="M146" t="s">
        <v>374</v>
      </c>
    </row>
    <row r="147" spans="1:13" x14ac:dyDescent="0.4">
      <c r="A147" t="s">
        <v>145</v>
      </c>
      <c r="C147" s="10" t="s">
        <v>275</v>
      </c>
      <c r="D147" t="s">
        <v>273</v>
      </c>
      <c r="E147" t="s">
        <v>248</v>
      </c>
      <c r="F147" t="s">
        <v>10</v>
      </c>
      <c r="G147" s="1">
        <v>48</v>
      </c>
      <c r="H147" s="2">
        <v>100</v>
      </c>
      <c r="I147" s="3">
        <v>4.8</v>
      </c>
      <c r="K147" s="3">
        <f t="shared" si="7"/>
        <v>4.8</v>
      </c>
      <c r="M147" t="s">
        <v>374</v>
      </c>
    </row>
    <row r="148" spans="1:13" x14ac:dyDescent="0.4">
      <c r="A148" t="s">
        <v>145</v>
      </c>
      <c r="B148" t="s">
        <v>88</v>
      </c>
      <c r="C148" t="s">
        <v>15</v>
      </c>
      <c r="D148" t="s">
        <v>122</v>
      </c>
      <c r="E148" t="s">
        <v>6</v>
      </c>
      <c r="F148" t="s">
        <v>10</v>
      </c>
      <c r="G148" s="1">
        <v>48</v>
      </c>
      <c r="H148" s="2">
        <v>100</v>
      </c>
      <c r="I148" s="3">
        <v>4.8</v>
      </c>
      <c r="K148" s="3">
        <f t="shared" si="7"/>
        <v>4.8</v>
      </c>
      <c r="M148" t="s">
        <v>374</v>
      </c>
    </row>
    <row r="149" spans="1:13" x14ac:dyDescent="0.4">
      <c r="A149" t="s">
        <v>148</v>
      </c>
      <c r="B149" t="s">
        <v>89</v>
      </c>
      <c r="C149" t="s">
        <v>160</v>
      </c>
      <c r="D149" t="s">
        <v>159</v>
      </c>
      <c r="E149" t="s">
        <v>6</v>
      </c>
      <c r="F149" t="s">
        <v>10</v>
      </c>
      <c r="G149" s="1">
        <v>48</v>
      </c>
      <c r="H149" s="2">
        <v>82</v>
      </c>
      <c r="I149" s="3">
        <v>3.9359999999999999</v>
      </c>
      <c r="K149" s="3">
        <f t="shared" si="7"/>
        <v>3.9359999999999999</v>
      </c>
      <c r="M149" t="s">
        <v>374</v>
      </c>
    </row>
    <row r="150" spans="1:13" x14ac:dyDescent="0.4">
      <c r="A150" t="s">
        <v>148</v>
      </c>
      <c r="B150" t="s">
        <v>89</v>
      </c>
      <c r="C150" t="s">
        <v>168</v>
      </c>
      <c r="D150" t="s">
        <v>159</v>
      </c>
      <c r="E150" t="s">
        <v>6</v>
      </c>
      <c r="F150" t="s">
        <v>10</v>
      </c>
      <c r="G150" s="1">
        <v>48</v>
      </c>
      <c r="H150" s="2">
        <v>82</v>
      </c>
      <c r="I150" s="3">
        <v>3.9359999999999999</v>
      </c>
      <c r="K150" s="3">
        <f t="shared" si="7"/>
        <v>3.9359999999999999</v>
      </c>
      <c r="M150" t="s">
        <v>374</v>
      </c>
    </row>
    <row r="151" spans="1:13" x14ac:dyDescent="0.4">
      <c r="A151" t="s">
        <v>145</v>
      </c>
      <c r="C151" s="10" t="s">
        <v>287</v>
      </c>
      <c r="D151" t="s">
        <v>286</v>
      </c>
      <c r="E151" t="s">
        <v>248</v>
      </c>
      <c r="F151" t="s">
        <v>10</v>
      </c>
      <c r="G151" s="1">
        <v>48</v>
      </c>
      <c r="H151" s="2">
        <v>100</v>
      </c>
      <c r="I151" s="3">
        <v>5.3</v>
      </c>
      <c r="K151" s="3">
        <f t="shared" si="7"/>
        <v>5.3</v>
      </c>
      <c r="M151" t="s">
        <v>374</v>
      </c>
    </row>
    <row r="152" spans="1:13" x14ac:dyDescent="0.4">
      <c r="A152" t="s">
        <v>145</v>
      </c>
      <c r="C152" s="10" t="s">
        <v>288</v>
      </c>
      <c r="D152" t="s">
        <v>286</v>
      </c>
      <c r="E152" t="s">
        <v>248</v>
      </c>
      <c r="F152" t="s">
        <v>4</v>
      </c>
      <c r="G152" s="1">
        <v>48</v>
      </c>
      <c r="H152" s="2">
        <v>135</v>
      </c>
      <c r="I152" s="3">
        <v>6.5</v>
      </c>
      <c r="K152" s="3">
        <f t="shared" si="7"/>
        <v>6.5</v>
      </c>
      <c r="M152" t="s">
        <v>374</v>
      </c>
    </row>
    <row r="153" spans="1:13" x14ac:dyDescent="0.4">
      <c r="A153" t="s">
        <v>145</v>
      </c>
      <c r="C153" s="10" t="s">
        <v>292</v>
      </c>
      <c r="D153" t="s">
        <v>293</v>
      </c>
      <c r="E153" t="s">
        <v>248</v>
      </c>
      <c r="F153" t="s">
        <v>10</v>
      </c>
      <c r="G153" s="1">
        <v>48</v>
      </c>
      <c r="H153" s="2">
        <v>100</v>
      </c>
      <c r="I153" s="3">
        <v>4.8</v>
      </c>
      <c r="K153" s="3">
        <f t="shared" si="7"/>
        <v>4.8</v>
      </c>
      <c r="M153" t="s">
        <v>374</v>
      </c>
    </row>
    <row r="154" spans="1:13" x14ac:dyDescent="0.4">
      <c r="A154" t="s">
        <v>145</v>
      </c>
      <c r="C154" s="10" t="s">
        <v>294</v>
      </c>
      <c r="D154" t="s">
        <v>293</v>
      </c>
      <c r="E154" t="s">
        <v>248</v>
      </c>
      <c r="F154" t="s">
        <v>10</v>
      </c>
      <c r="G154" s="1">
        <v>48</v>
      </c>
      <c r="H154" s="2">
        <v>100</v>
      </c>
      <c r="I154" s="3">
        <v>4.8</v>
      </c>
      <c r="K154" s="3">
        <f t="shared" si="7"/>
        <v>4.8</v>
      </c>
      <c r="M154" t="s">
        <v>374</v>
      </c>
    </row>
    <row r="155" spans="1:13" x14ac:dyDescent="0.4">
      <c r="A155" t="s">
        <v>145</v>
      </c>
      <c r="C155" s="10" t="s">
        <v>289</v>
      </c>
      <c r="D155" t="s">
        <v>290</v>
      </c>
      <c r="E155" t="s">
        <v>248</v>
      </c>
      <c r="F155" t="s">
        <v>10</v>
      </c>
      <c r="G155" s="1">
        <v>48</v>
      </c>
      <c r="H155" s="2">
        <v>100</v>
      </c>
      <c r="I155" s="3">
        <v>5.3</v>
      </c>
      <c r="K155" s="3">
        <f t="shared" si="7"/>
        <v>5.3</v>
      </c>
      <c r="M155" t="s">
        <v>374</v>
      </c>
    </row>
    <row r="156" spans="1:13" x14ac:dyDescent="0.4">
      <c r="A156" t="s">
        <v>145</v>
      </c>
      <c r="C156" s="10" t="s">
        <v>291</v>
      </c>
      <c r="D156" t="s">
        <v>290</v>
      </c>
      <c r="E156" t="s">
        <v>248</v>
      </c>
      <c r="F156" t="s">
        <v>4</v>
      </c>
      <c r="G156" s="1">
        <v>48</v>
      </c>
      <c r="H156" s="2">
        <v>150</v>
      </c>
      <c r="I156" s="3">
        <v>7.2</v>
      </c>
      <c r="K156" s="3">
        <f t="shared" si="7"/>
        <v>7.2</v>
      </c>
      <c r="M156" t="s">
        <v>374</v>
      </c>
    </row>
    <row r="157" spans="1:13" x14ac:dyDescent="0.4">
      <c r="A157" t="s">
        <v>148</v>
      </c>
      <c r="B157" t="s">
        <v>90</v>
      </c>
      <c r="C157" t="s">
        <v>157</v>
      </c>
      <c r="D157" t="s">
        <v>158</v>
      </c>
      <c r="E157" t="s">
        <v>6</v>
      </c>
      <c r="F157" t="s">
        <v>4</v>
      </c>
      <c r="G157" s="1">
        <v>48</v>
      </c>
      <c r="H157" s="2">
        <v>240</v>
      </c>
      <c r="I157" s="3">
        <v>11.52</v>
      </c>
      <c r="K157" s="3">
        <f t="shared" si="7"/>
        <v>11.52</v>
      </c>
      <c r="M157" t="s">
        <v>374</v>
      </c>
    </row>
    <row r="158" spans="1:13" x14ac:dyDescent="0.4">
      <c r="A158" t="s">
        <v>148</v>
      </c>
      <c r="B158" t="s">
        <v>91</v>
      </c>
      <c r="C158" t="s">
        <v>153</v>
      </c>
      <c r="D158" t="s">
        <v>152</v>
      </c>
      <c r="E158" t="s">
        <v>6</v>
      </c>
      <c r="F158" t="s">
        <v>4</v>
      </c>
      <c r="G158" s="1">
        <v>48</v>
      </c>
      <c r="H158" s="2">
        <v>240</v>
      </c>
      <c r="I158" s="3">
        <v>11.52</v>
      </c>
      <c r="K158" s="3">
        <f t="shared" si="7"/>
        <v>11.52</v>
      </c>
      <c r="M158" t="s">
        <v>374</v>
      </c>
    </row>
    <row r="159" spans="1:13" x14ac:dyDescent="0.4">
      <c r="A159" t="s">
        <v>148</v>
      </c>
      <c r="B159" t="s">
        <v>93</v>
      </c>
      <c r="C159" t="s">
        <v>156</v>
      </c>
      <c r="D159" t="s">
        <v>154</v>
      </c>
      <c r="E159" t="s">
        <v>6</v>
      </c>
      <c r="F159" t="s">
        <v>4</v>
      </c>
      <c r="G159" s="1">
        <v>48</v>
      </c>
      <c r="H159" s="2">
        <v>230</v>
      </c>
      <c r="I159" s="3">
        <v>11.04</v>
      </c>
      <c r="K159" s="3">
        <f t="shared" si="7"/>
        <v>11.04</v>
      </c>
      <c r="M159" t="s">
        <v>374</v>
      </c>
    </row>
    <row r="160" spans="1:13" x14ac:dyDescent="0.4">
      <c r="A160" t="s">
        <v>148</v>
      </c>
      <c r="B160" t="s">
        <v>92</v>
      </c>
      <c r="C160" t="s">
        <v>155</v>
      </c>
      <c r="D160" t="s">
        <v>154</v>
      </c>
      <c r="E160" t="s">
        <v>6</v>
      </c>
      <c r="F160" t="s">
        <v>4</v>
      </c>
      <c r="G160" s="1">
        <v>48</v>
      </c>
      <c r="H160" s="2">
        <v>260</v>
      </c>
      <c r="I160" s="3">
        <v>12.48</v>
      </c>
      <c r="K160" s="3">
        <f t="shared" si="7"/>
        <v>12.48</v>
      </c>
      <c r="M160" t="s">
        <v>374</v>
      </c>
    </row>
    <row r="161" spans="1:13" x14ac:dyDescent="0.4">
      <c r="A161" t="s">
        <v>148</v>
      </c>
      <c r="B161" t="s">
        <v>94</v>
      </c>
      <c r="C161" t="s">
        <v>150</v>
      </c>
      <c r="D161" t="s">
        <v>151</v>
      </c>
      <c r="E161" t="s">
        <v>6</v>
      </c>
      <c r="F161" t="s">
        <v>4</v>
      </c>
      <c r="G161" s="1">
        <v>48</v>
      </c>
      <c r="H161" s="2">
        <v>260</v>
      </c>
      <c r="I161" s="3">
        <v>12.48</v>
      </c>
      <c r="K161" s="3">
        <f t="shared" si="7"/>
        <v>12.48</v>
      </c>
      <c r="M161" t="s">
        <v>374</v>
      </c>
    </row>
    <row r="162" spans="1:13" x14ac:dyDescent="0.4">
      <c r="A162" t="s">
        <v>148</v>
      </c>
      <c r="C162" s="10" t="s">
        <v>251</v>
      </c>
      <c r="D162" t="s">
        <v>177</v>
      </c>
      <c r="E162" t="s">
        <v>0</v>
      </c>
      <c r="F162" t="s">
        <v>5</v>
      </c>
      <c r="G162" s="1">
        <v>54</v>
      </c>
      <c r="H162" s="2">
        <v>470</v>
      </c>
      <c r="I162" s="3">
        <v>25.4</v>
      </c>
      <c r="K162" s="3">
        <f t="shared" si="7"/>
        <v>25.4</v>
      </c>
      <c r="M162" t="s">
        <v>374</v>
      </c>
    </row>
    <row r="163" spans="1:13" x14ac:dyDescent="0.4">
      <c r="A163" t="s">
        <v>148</v>
      </c>
      <c r="C163" s="10" t="s">
        <v>341</v>
      </c>
      <c r="D163" t="s">
        <v>177</v>
      </c>
      <c r="E163" t="s">
        <v>0</v>
      </c>
      <c r="F163" t="s">
        <v>5</v>
      </c>
      <c r="G163" s="1">
        <v>54</v>
      </c>
      <c r="H163" s="2">
        <v>470</v>
      </c>
      <c r="I163" s="3">
        <v>25.4</v>
      </c>
      <c r="K163" s="3">
        <f t="shared" si="7"/>
        <v>25.4</v>
      </c>
      <c r="M163" t="s">
        <v>374</v>
      </c>
    </row>
    <row r="164" spans="1:13" x14ac:dyDescent="0.4">
      <c r="A164" t="s">
        <v>148</v>
      </c>
      <c r="C164" s="10" t="s">
        <v>250</v>
      </c>
      <c r="D164" t="s">
        <v>176</v>
      </c>
      <c r="E164" t="s">
        <v>0</v>
      </c>
      <c r="F164" t="s">
        <v>5</v>
      </c>
      <c r="G164" s="1">
        <v>54</v>
      </c>
      <c r="H164" s="2">
        <v>470</v>
      </c>
      <c r="I164" s="3">
        <v>25.4</v>
      </c>
      <c r="K164" s="3">
        <f t="shared" si="7"/>
        <v>25.4</v>
      </c>
      <c r="M164" t="s">
        <v>374</v>
      </c>
    </row>
    <row r="165" spans="1:13" x14ac:dyDescent="0.4">
      <c r="A165" t="s">
        <v>148</v>
      </c>
      <c r="B165" t="s">
        <v>95</v>
      </c>
      <c r="C165" t="s">
        <v>175</v>
      </c>
      <c r="D165" t="s">
        <v>172</v>
      </c>
      <c r="E165" t="s">
        <v>0</v>
      </c>
      <c r="F165" t="s">
        <v>5</v>
      </c>
      <c r="G165" s="1">
        <v>54</v>
      </c>
      <c r="H165" s="2">
        <v>470</v>
      </c>
      <c r="I165" s="3">
        <v>25.38</v>
      </c>
      <c r="K165" s="3">
        <f t="shared" si="7"/>
        <v>25.38</v>
      </c>
      <c r="M165" t="s">
        <v>374</v>
      </c>
    </row>
    <row r="166" spans="1:13" x14ac:dyDescent="0.4">
      <c r="A166" t="s">
        <v>148</v>
      </c>
      <c r="B166" t="s">
        <v>95</v>
      </c>
      <c r="C166" t="s">
        <v>171</v>
      </c>
      <c r="D166" t="s">
        <v>177</v>
      </c>
      <c r="E166" t="s">
        <v>0</v>
      </c>
      <c r="F166" t="s">
        <v>5</v>
      </c>
      <c r="G166" s="1">
        <v>54</v>
      </c>
      <c r="H166" s="2">
        <v>470</v>
      </c>
      <c r="I166" s="3">
        <v>25.38</v>
      </c>
      <c r="K166" s="3">
        <f t="shared" si="7"/>
        <v>25.38</v>
      </c>
      <c r="M166" t="s">
        <v>374</v>
      </c>
    </row>
    <row r="167" spans="1:13" x14ac:dyDescent="0.4">
      <c r="A167" t="s">
        <v>145</v>
      </c>
      <c r="C167" s="10" t="s">
        <v>330</v>
      </c>
      <c r="D167" t="s">
        <v>331</v>
      </c>
      <c r="E167" t="s">
        <v>0</v>
      </c>
      <c r="F167" t="s">
        <v>5</v>
      </c>
      <c r="G167" s="1">
        <v>54</v>
      </c>
      <c r="H167" s="2">
        <v>470</v>
      </c>
      <c r="I167" s="3">
        <v>25.4</v>
      </c>
      <c r="K167" s="3">
        <f t="shared" si="7"/>
        <v>25.4</v>
      </c>
      <c r="M167" t="s">
        <v>374</v>
      </c>
    </row>
    <row r="168" spans="1:13" x14ac:dyDescent="0.4">
      <c r="A168" t="s">
        <v>145</v>
      </c>
      <c r="C168" s="10" t="s">
        <v>332</v>
      </c>
      <c r="D168" t="s">
        <v>333</v>
      </c>
      <c r="E168" t="s">
        <v>0</v>
      </c>
      <c r="F168" t="s">
        <v>5</v>
      </c>
      <c r="G168" s="1">
        <v>54</v>
      </c>
      <c r="H168" s="2">
        <v>470</v>
      </c>
      <c r="I168" s="3">
        <v>25.4</v>
      </c>
      <c r="K168" s="3">
        <f t="shared" si="7"/>
        <v>25.4</v>
      </c>
      <c r="M168" t="s">
        <v>374</v>
      </c>
    </row>
  </sheetData>
  <autoFilter ref="A1:AF168" xr:uid="{00000000-0001-0000-0100-000000000000}">
    <sortState xmlns:xlrd2="http://schemas.microsoft.com/office/spreadsheetml/2017/richdata2" ref="A2:AF168">
      <sortCondition ref="C1"/>
    </sortState>
  </autoFilter>
  <phoneticPr fontId="1"/>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BA5ABFD9E7FE64F83BD6FB13B196B15" ma:contentTypeVersion="12" ma:contentTypeDescription="新しいドキュメントを作成します。" ma:contentTypeScope="" ma:versionID="496c66f8e967299bd4a9b954ebd8fdd3">
  <xsd:schema xmlns:xsd="http://www.w3.org/2001/XMLSchema" xmlns:xs="http://www.w3.org/2001/XMLSchema" xmlns:p="http://schemas.microsoft.com/office/2006/metadata/properties" xmlns:ns2="0f7c55f5-651b-4cee-9b17-e99f0c0c2eb8" xmlns:ns3="4bfa2553-3043-4d96-afc5-deb7c3c98b99" targetNamespace="http://schemas.microsoft.com/office/2006/metadata/properties" ma:root="true" ma:fieldsID="42868d55af7f864d013f2a8da32bba91" ns2:_="" ns3:_="">
    <xsd:import namespace="0f7c55f5-651b-4cee-9b17-e99f0c0c2eb8"/>
    <xsd:import namespace="4bfa2553-3043-4d96-afc5-deb7c3c98b9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7c55f5-651b-4cee-9b17-e99f0c0c2e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2be6e9e3-41ef-49ff-beeb-6e46cb411a7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bfa2553-3043-4d96-afc5-deb7c3c98b9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2c6e1fa-22c8-4e04-b3c8-9363b1e99f0b}" ma:internalName="TaxCatchAll" ma:showField="CatchAllData" ma:web="4bfa2553-3043-4d96-afc5-deb7c3c98b99">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f7c55f5-651b-4cee-9b17-e99f0c0c2eb8">
      <Terms xmlns="http://schemas.microsoft.com/office/infopath/2007/PartnerControls"/>
    </lcf76f155ced4ddcb4097134ff3c332f>
    <TaxCatchAll xmlns="4bfa2553-3043-4d96-afc5-deb7c3c98b99" xsi:nil="true"/>
  </documentManagement>
</p:properties>
</file>

<file path=customXml/itemProps1.xml><?xml version="1.0" encoding="utf-8"?>
<ds:datastoreItem xmlns:ds="http://schemas.openxmlformats.org/officeDocument/2006/customXml" ds:itemID="{87DD43A0-3D8A-498B-9284-E0BF1F83D306}"/>
</file>

<file path=customXml/itemProps2.xml><?xml version="1.0" encoding="utf-8"?>
<ds:datastoreItem xmlns:ds="http://schemas.openxmlformats.org/officeDocument/2006/customXml" ds:itemID="{42F8E730-FDF3-4622-9B96-6BDF688A6B00}"/>
</file>

<file path=customXml/itemProps3.xml><?xml version="1.0" encoding="utf-8"?>
<ds:datastoreItem xmlns:ds="http://schemas.openxmlformats.org/officeDocument/2006/customXml" ds:itemID="{DD8E64D2-BC8D-44EF-A1FA-9D709EDD8BC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変更履歴</vt:lpstr>
      <vt:lpstr>CAT5Eケーブル版</vt:lpstr>
      <vt:lpstr>カメラリスト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全社標準PC</dc:creator>
  <cp:lastModifiedBy>土田 竜弘&lt;tsuchida.tatsuhiro@jp.panasonic.com&gt;</cp:lastModifiedBy>
  <dcterms:created xsi:type="dcterms:W3CDTF">2022-03-18T06:54:42Z</dcterms:created>
  <dcterms:modified xsi:type="dcterms:W3CDTF">2022-12-27T09:44:15Z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0x010100DBA5ABFD9E7FE64F83BD6FB13B196B15</vt:lpwstr>
  </property>
</Properties>
</file>