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Y:\30-製品\開発プロジェクト\iProレコーダ\02_Middle\000_企画・開発・要求仕様\060_PoE給電見積もりツール\"/>
    </mc:Choice>
  </mc:AlternateContent>
  <xr:revisionPtr revIDLastSave="0" documentId="13_ncr:1_{C98F44B7-175A-4789-9210-E688C54114B6}" xr6:coauthVersionLast="47" xr6:coauthVersionMax="47" xr10:uidLastSave="{00000000-0000-0000-0000-000000000000}"/>
  <workbookProtection workbookAlgorithmName="SHA-512" workbookHashValue="JPo+PKc1r2NLT48huAID/4hAQSVfXs3tD4mLcG/Gxyh3CibKKUo0DKKZ8r9BwCKkqGVUu7st9MNeY+OqpZU8ow==" workbookSaltValue="vp7y92CtFyz4qw2r6k+3cg==" workbookSpinCount="100000" lockStructure="1"/>
  <bookViews>
    <workbookView xWindow="26060" yWindow="-7020" windowWidth="21600" windowHeight="11390" firstSheet="1" activeTab="2" xr2:uid="{00000000-000D-0000-FFFF-FFFF00000000}"/>
  </bookViews>
  <sheets>
    <sheet name="変更履歴(旧)" sheetId="4" state="hidden" r:id="rId1"/>
    <sheet name="変更履歴" sheetId="3" r:id="rId2"/>
    <sheet name="CAT5Eケーブル版" sheetId="2" r:id="rId3"/>
    <sheet name="カメラリスト" sheetId="1" state="hidden" r:id="rId4"/>
  </sheets>
  <definedNames>
    <definedName name="_xlnm._FilterDatabase" localSheetId="3" hidden="1">カメラリスト!$A$1:$AF$306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09" i="1" l="1"/>
  <c r="K308" i="1"/>
  <c r="K307" i="1"/>
  <c r="I306" i="1" l="1"/>
  <c r="I112" i="1" l="1"/>
  <c r="I86" i="1"/>
  <c r="I72" i="1"/>
  <c r="I175" i="1"/>
  <c r="I156" i="1"/>
  <c r="K160" i="1"/>
  <c r="K162" i="1" l="1"/>
  <c r="K158" i="1"/>
  <c r="K174" i="1"/>
  <c r="K171" i="1"/>
  <c r="K177" i="1"/>
  <c r="F34" i="2"/>
  <c r="I34" i="2" s="1"/>
  <c r="F33" i="2"/>
  <c r="I33" i="2" s="1"/>
  <c r="F32" i="2"/>
  <c r="I32" i="2" s="1"/>
  <c r="F31" i="2"/>
  <c r="I31" i="2" s="1"/>
  <c r="F30" i="2"/>
  <c r="I30" i="2" s="1"/>
  <c r="F29" i="2"/>
  <c r="I29" i="2" s="1"/>
  <c r="F28" i="2"/>
  <c r="I28" i="2" s="1"/>
  <c r="F27" i="2"/>
  <c r="I27" i="2" s="1"/>
  <c r="F26" i="2"/>
  <c r="I26" i="2" s="1"/>
  <c r="F25" i="2"/>
  <c r="I25" i="2" s="1"/>
  <c r="F24" i="2"/>
  <c r="I24" i="2" s="1"/>
  <c r="F23" i="2"/>
  <c r="I23" i="2" s="1"/>
  <c r="F20" i="2"/>
  <c r="I20" i="2" s="1"/>
  <c r="F19" i="2"/>
  <c r="I19" i="2" s="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41" i="1"/>
  <c r="K240" i="1"/>
  <c r="K239" i="1"/>
  <c r="K238" i="1"/>
  <c r="K237" i="1"/>
  <c r="K236" i="1"/>
  <c r="K183" i="1"/>
  <c r="K182" i="1"/>
  <c r="K181" i="1"/>
  <c r="K180" i="1"/>
  <c r="K179" i="1"/>
  <c r="K178" i="1"/>
  <c r="K176" i="1"/>
  <c r="K173" i="1"/>
  <c r="K172" i="1"/>
  <c r="K170" i="1"/>
  <c r="K169" i="1"/>
  <c r="K168" i="1"/>
  <c r="K167" i="1"/>
  <c r="K166" i="1"/>
  <c r="K165" i="1"/>
  <c r="K164" i="1"/>
  <c r="K163" i="1"/>
  <c r="K161" i="1"/>
  <c r="K159" i="1"/>
  <c r="K157" i="1"/>
  <c r="K155" i="1"/>
  <c r="K154" i="1"/>
  <c r="K153" i="1"/>
  <c r="K152" i="1"/>
  <c r="K151" i="1"/>
  <c r="K150" i="1"/>
  <c r="K149" i="1"/>
  <c r="K148" i="1"/>
  <c r="K147" i="1"/>
  <c r="K146" i="1"/>
  <c r="K145" i="1"/>
  <c r="K144" i="1"/>
  <c r="K143" i="1"/>
  <c r="K141" i="1"/>
  <c r="K140" i="1"/>
  <c r="K139" i="1"/>
  <c r="K138" i="1"/>
  <c r="K137" i="1"/>
  <c r="K135" i="1"/>
  <c r="K134" i="1"/>
  <c r="K133" i="1"/>
  <c r="K132" i="1"/>
  <c r="K131" i="1"/>
  <c r="K130" i="1"/>
  <c r="K129" i="1"/>
  <c r="K128" i="1"/>
  <c r="K127" i="1"/>
  <c r="K126" i="1"/>
  <c r="K125" i="1"/>
  <c r="K124" i="1"/>
  <c r="K123" i="1"/>
  <c r="K122" i="1"/>
  <c r="K121" i="1"/>
  <c r="K120" i="1"/>
  <c r="K119" i="1"/>
  <c r="K118" i="1"/>
  <c r="K117" i="1"/>
  <c r="K116" i="1"/>
  <c r="K115" i="1"/>
  <c r="K114" i="1"/>
  <c r="K113" i="1"/>
  <c r="K111" i="1"/>
  <c r="K110" i="1"/>
  <c r="K109" i="1"/>
  <c r="K108" i="1"/>
  <c r="K107" i="1"/>
  <c r="K106" i="1"/>
  <c r="K105" i="1"/>
  <c r="K104" i="1"/>
  <c r="K103" i="1"/>
  <c r="K102" i="1"/>
  <c r="K101" i="1"/>
  <c r="K100" i="1"/>
  <c r="K99" i="1"/>
  <c r="K98" i="1"/>
  <c r="K97" i="1"/>
  <c r="K96" i="1"/>
  <c r="K95" i="1"/>
  <c r="K94" i="1"/>
  <c r="K93" i="1"/>
  <c r="K92" i="1"/>
  <c r="K91" i="1"/>
  <c r="K90" i="1"/>
  <c r="K89" i="1"/>
  <c r="K88" i="1"/>
  <c r="K87" i="1"/>
  <c r="K85" i="1"/>
  <c r="K84" i="1"/>
  <c r="K83" i="1"/>
  <c r="K82" i="1"/>
  <c r="K81" i="1"/>
  <c r="K80" i="1"/>
  <c r="K79" i="1"/>
  <c r="K78" i="1"/>
  <c r="K77" i="1"/>
  <c r="K76" i="1"/>
  <c r="K75" i="1"/>
  <c r="K74" i="1"/>
  <c r="K73" i="1"/>
  <c r="K71" i="1"/>
  <c r="K70" i="1"/>
  <c r="K69" i="1"/>
  <c r="K68" i="1"/>
  <c r="K67" i="1"/>
  <c r="K66" i="1"/>
  <c r="K65" i="1"/>
  <c r="K64" i="1"/>
  <c r="K63" i="1"/>
  <c r="K62" i="1"/>
  <c r="K61" i="1"/>
  <c r="K60" i="1"/>
  <c r="K59" i="1"/>
  <c r="K58" i="1"/>
  <c r="K57" i="1"/>
  <c r="K56" i="1"/>
  <c r="K55" i="1"/>
  <c r="K54" i="1"/>
  <c r="K53" i="1"/>
  <c r="K52" i="1"/>
  <c r="K51" i="1"/>
  <c r="K50" i="1"/>
  <c r="F22" i="2" s="1"/>
  <c r="I22" i="2" s="1"/>
  <c r="K49" i="1"/>
  <c r="F21" i="2" s="1"/>
  <c r="I21" i="2" s="1"/>
  <c r="K48" i="1"/>
  <c r="K47" i="1"/>
  <c r="K46" i="1"/>
  <c r="K45" i="1"/>
  <c r="K44" i="1"/>
  <c r="K42" i="1"/>
  <c r="K43" i="1"/>
  <c r="E34" i="2" l="1"/>
  <c r="D34" i="2"/>
  <c r="E33" i="2"/>
  <c r="D33" i="2"/>
  <c r="E32" i="2"/>
  <c r="D32" i="2"/>
  <c r="E31" i="2"/>
  <c r="D31" i="2"/>
  <c r="E30" i="2"/>
  <c r="D30" i="2"/>
  <c r="E29" i="2"/>
  <c r="D29" i="2"/>
  <c r="E28" i="2"/>
  <c r="D28" i="2"/>
  <c r="E27" i="2"/>
  <c r="D27" i="2"/>
  <c r="E26" i="2"/>
  <c r="D26" i="2"/>
  <c r="E25" i="2"/>
  <c r="D25" i="2"/>
  <c r="E24" i="2"/>
  <c r="D24" i="2"/>
  <c r="E23" i="2"/>
  <c r="D23" i="2"/>
  <c r="E22" i="2"/>
  <c r="D22" i="2"/>
  <c r="E21" i="2"/>
  <c r="D21" i="2"/>
  <c r="E20" i="2"/>
  <c r="D20" i="2"/>
  <c r="E19" i="2"/>
  <c r="D19" i="2"/>
  <c r="D10" i="2" l="1"/>
  <c r="D12" i="2" l="1"/>
  <c r="D11" i="2"/>
  <c r="D14" i="2"/>
  <c r="D13" i="2"/>
</calcChain>
</file>

<file path=xl/sharedStrings.xml><?xml version="1.0" encoding="utf-8"?>
<sst xmlns="http://schemas.openxmlformats.org/spreadsheetml/2006/main" count="1947" uniqueCount="837">
  <si>
    <t>WV-S8574LUX</t>
    <phoneticPr fontId="1"/>
  </si>
  <si>
    <t>PoE+</t>
    <phoneticPr fontId="1"/>
  </si>
  <si>
    <t>WV-S7130WUX</t>
    <phoneticPr fontId="1"/>
  </si>
  <si>
    <t>DC5V</t>
    <phoneticPr fontId="1"/>
  </si>
  <si>
    <t>WV-S1536LBUX</t>
    <phoneticPr fontId="1"/>
  </si>
  <si>
    <t>クラス0</t>
    <phoneticPr fontId="1"/>
  </si>
  <si>
    <t>クラス4</t>
    <phoneticPr fontId="1"/>
  </si>
  <si>
    <t>PoE</t>
    <phoneticPr fontId="1"/>
  </si>
  <si>
    <t>WV-S2136LBUX</t>
    <phoneticPr fontId="1"/>
  </si>
  <si>
    <t>WV-S7130UX</t>
    <phoneticPr fontId="1"/>
  </si>
  <si>
    <t>WV-S2135UX</t>
    <phoneticPr fontId="1"/>
  </si>
  <si>
    <t>クラス2</t>
    <phoneticPr fontId="1"/>
  </si>
  <si>
    <t>WV-S1135VUX</t>
    <phoneticPr fontId="1"/>
  </si>
  <si>
    <t>ケーブル損失</t>
    <rPh sb="4" eb="6">
      <t>ソンシツ</t>
    </rPh>
    <phoneticPr fontId="1"/>
  </si>
  <si>
    <t>WV-S4151UX</t>
    <phoneticPr fontId="1"/>
  </si>
  <si>
    <t>WV-S1536LUX</t>
    <phoneticPr fontId="1"/>
  </si>
  <si>
    <t>WV-U2132LAUX</t>
    <phoneticPr fontId="1"/>
  </si>
  <si>
    <t>WV-U2130LAUX</t>
    <phoneticPr fontId="1"/>
  </si>
  <si>
    <t>WV-U1532LAUX</t>
    <phoneticPr fontId="1"/>
  </si>
  <si>
    <t>WV-U1132AUX</t>
    <phoneticPr fontId="1"/>
  </si>
  <si>
    <t>WV-S8573LUX</t>
    <phoneticPr fontId="1"/>
  </si>
  <si>
    <t>WV-S8544LUX</t>
    <phoneticPr fontId="1"/>
  </si>
  <si>
    <t>WV-S8543LUX</t>
    <phoneticPr fontId="1"/>
  </si>
  <si>
    <t>カメラ品番</t>
    <rPh sb="3" eb="5">
      <t>ヒンバン</t>
    </rPh>
    <phoneticPr fontId="1"/>
  </si>
  <si>
    <t>カメラタイプ</t>
    <phoneticPr fontId="1"/>
  </si>
  <si>
    <t>PoE/PoE+</t>
    <phoneticPr fontId="1"/>
  </si>
  <si>
    <t>カメラ消費電力</t>
    <rPh sb="3" eb="5">
      <t>ショウヒ</t>
    </rPh>
    <rPh sb="5" eb="7">
      <t>デンリョク</t>
    </rPh>
    <phoneticPr fontId="1"/>
  </si>
  <si>
    <t>ケーブル長さ(1-100m)</t>
    <rPh sb="4" eb="5">
      <t>ナガ</t>
    </rPh>
    <phoneticPr fontId="1"/>
  </si>
  <si>
    <t>給電側電力</t>
    <rPh sb="0" eb="2">
      <t>キュウデン</t>
    </rPh>
    <rPh sb="2" eb="3">
      <t>ガワ</t>
    </rPh>
    <rPh sb="3" eb="5">
      <t>デンリョク</t>
    </rPh>
    <phoneticPr fontId="1"/>
  </si>
  <si>
    <t>(自動入力されます)</t>
    <rPh sb="1" eb="3">
      <t>ジドウ</t>
    </rPh>
    <rPh sb="3" eb="5">
      <t>ニュウリョク</t>
    </rPh>
    <phoneticPr fontId="1"/>
  </si>
  <si>
    <t>・CAT5Eケーブル(0.125Ω/m)使用の場合</t>
    <rPh sb="20" eb="22">
      <t>シヨウ</t>
    </rPh>
    <rPh sb="23" eb="25">
      <t>バアイ</t>
    </rPh>
    <phoneticPr fontId="1"/>
  </si>
  <si>
    <t>2022.3.22</t>
    <phoneticPr fontId="1"/>
  </si>
  <si>
    <t>ver.</t>
    <phoneticPr fontId="1"/>
  </si>
  <si>
    <t>日付</t>
    <rPh sb="0" eb="2">
      <t>ヒヅケ</t>
    </rPh>
    <phoneticPr fontId="1"/>
  </si>
  <si>
    <t>内容</t>
    <rPh sb="0" eb="2">
      <t>ナイヨウ</t>
    </rPh>
    <phoneticPr fontId="1"/>
  </si>
  <si>
    <t>初版(お試し版)</t>
    <rPh sb="0" eb="2">
      <t>ショハン</t>
    </rPh>
    <rPh sb="4" eb="5">
      <t>タメ</t>
    </rPh>
    <rPh sb="6" eb="7">
      <t>バン</t>
    </rPh>
    <phoneticPr fontId="1"/>
  </si>
  <si>
    <t>2022.9.5</t>
    <phoneticPr fontId="1"/>
  </si>
  <si>
    <t>カメラリストを更新</t>
    <rPh sb="7" eb="9">
      <t>コウシン</t>
    </rPh>
    <phoneticPr fontId="1"/>
  </si>
  <si>
    <t>GXE100</t>
  </si>
  <si>
    <t>GXE500</t>
  </si>
  <si>
    <t>S1110</t>
  </si>
  <si>
    <t>S1111</t>
  </si>
  <si>
    <t>S1112</t>
  </si>
  <si>
    <t>S1115</t>
  </si>
  <si>
    <t>S1116</t>
  </si>
  <si>
    <t>S1130</t>
  </si>
  <si>
    <t>S1131</t>
  </si>
  <si>
    <t>S1135</t>
  </si>
  <si>
    <t>S1136</t>
  </si>
  <si>
    <t>S1510</t>
  </si>
  <si>
    <t>S1511</t>
  </si>
  <si>
    <t>S1515</t>
  </si>
  <si>
    <t>S1516</t>
  </si>
  <si>
    <t>S1531</t>
  </si>
  <si>
    <t>S1536</t>
  </si>
  <si>
    <t>S1550</t>
  </si>
  <si>
    <t>S1552</t>
  </si>
  <si>
    <t>S1570</t>
  </si>
  <si>
    <t>S1572</t>
  </si>
  <si>
    <t>S2110</t>
  </si>
  <si>
    <t>S2111</t>
  </si>
  <si>
    <t>S2115</t>
  </si>
  <si>
    <t>S2116</t>
  </si>
  <si>
    <t>S2130</t>
  </si>
  <si>
    <t>S2131</t>
  </si>
  <si>
    <t>S2135</t>
  </si>
  <si>
    <t>S2136</t>
  </si>
  <si>
    <t>S2511</t>
  </si>
  <si>
    <t>S2531</t>
  </si>
  <si>
    <t>S2536</t>
  </si>
  <si>
    <t>S2550</t>
  </si>
  <si>
    <t>S2552</t>
  </si>
  <si>
    <t>S2570</t>
  </si>
  <si>
    <t>S2572</t>
  </si>
  <si>
    <t>S3110</t>
  </si>
  <si>
    <t>S3130</t>
  </si>
  <si>
    <t>S3131</t>
  </si>
  <si>
    <t>S3510</t>
  </si>
  <si>
    <t>S3530</t>
  </si>
  <si>
    <t>S4151(FE)</t>
  </si>
  <si>
    <t>S4176(FE)</t>
  </si>
  <si>
    <t>S4576(FE)</t>
  </si>
  <si>
    <t>S6110</t>
  </si>
  <si>
    <t>S6111</t>
  </si>
  <si>
    <t>S6130</t>
  </si>
  <si>
    <t>S6131</t>
  </si>
  <si>
    <t>S6530</t>
  </si>
  <si>
    <t>S6532</t>
  </si>
  <si>
    <t>S7130</t>
  </si>
  <si>
    <t>S8530-1</t>
  </si>
  <si>
    <t>S8531-1</t>
  </si>
  <si>
    <t>S8543</t>
  </si>
  <si>
    <t>S8544</t>
  </si>
  <si>
    <t>S8573</t>
  </si>
  <si>
    <t>S8574</t>
  </si>
  <si>
    <t>SUD638</t>
  </si>
  <si>
    <t>U1113</t>
  </si>
  <si>
    <t>U1114</t>
  </si>
  <si>
    <t>U1130</t>
  </si>
  <si>
    <t>U1132</t>
  </si>
  <si>
    <t>U1133</t>
  </si>
  <si>
    <t>U1134</t>
  </si>
  <si>
    <t>U1532</t>
  </si>
  <si>
    <t>U2114</t>
  </si>
  <si>
    <t>U2130</t>
  </si>
  <si>
    <t>U2132</t>
  </si>
  <si>
    <t>U2134</t>
  </si>
  <si>
    <t>X1534</t>
  </si>
  <si>
    <t>X1571</t>
  </si>
  <si>
    <t>X2232</t>
  </si>
  <si>
    <t>X2533</t>
  </si>
  <si>
    <t>X2571</t>
  </si>
  <si>
    <t>X4171(FE)</t>
  </si>
  <si>
    <t>X4571(FE)</t>
  </si>
  <si>
    <t>X6533</t>
  </si>
  <si>
    <t>X8570-1</t>
  </si>
  <si>
    <t>X8571-1</t>
  </si>
  <si>
    <t>B61300</t>
  </si>
  <si>
    <t>B61301</t>
  </si>
  <si>
    <t>B65300</t>
  </si>
  <si>
    <t>B65301</t>
  </si>
  <si>
    <t>B65302</t>
  </si>
  <si>
    <t>B71300</t>
  </si>
  <si>
    <t>S15500</t>
  </si>
  <si>
    <t>S15700</t>
  </si>
  <si>
    <t>S22500</t>
  </si>
  <si>
    <t>S25500</t>
  </si>
  <si>
    <t>S25700</t>
  </si>
  <si>
    <t>S61301</t>
  </si>
  <si>
    <t>S61302</t>
  </si>
  <si>
    <t>i-PRO mini 無線LANモデル</t>
    <phoneticPr fontId="1"/>
  </si>
  <si>
    <t>-</t>
    <phoneticPr fontId="1"/>
  </si>
  <si>
    <t>i-PRO mini 有線LANモデル</t>
    <phoneticPr fontId="1"/>
  </si>
  <si>
    <t>i-PRO mini L 無線LANモデル</t>
  </si>
  <si>
    <t>WV-B71300-F3W</t>
  </si>
  <si>
    <t>i-PRO mini L 有線LANモデル</t>
    <rPh sb="13" eb="15">
      <t>ユウセン</t>
    </rPh>
    <phoneticPr fontId="1"/>
  </si>
  <si>
    <t>WV-B71300-F3</t>
    <phoneticPr fontId="1"/>
  </si>
  <si>
    <t>WV-B71300-F3W1</t>
    <phoneticPr fontId="1"/>
  </si>
  <si>
    <t>WV-B71300-F3-1</t>
    <phoneticPr fontId="1"/>
  </si>
  <si>
    <t>屋内ボックスカメラ</t>
    <phoneticPr fontId="1"/>
  </si>
  <si>
    <t>WV-U1130AUX</t>
  </si>
  <si>
    <t>屋外ハウジング一体カメラ</t>
    <phoneticPr fontId="1"/>
  </si>
  <si>
    <t>耐重塩害屋外ハウジング一体カメラ</t>
    <phoneticPr fontId="1"/>
  </si>
  <si>
    <t>WV-S1536LNS</t>
    <phoneticPr fontId="1"/>
  </si>
  <si>
    <t>5MP屋外ハウジング一体カメラ</t>
    <phoneticPr fontId="1"/>
  </si>
  <si>
    <t>WV-S15500-V3LN</t>
    <phoneticPr fontId="1"/>
  </si>
  <si>
    <t>WV-S15700-V2LN</t>
    <phoneticPr fontId="1"/>
  </si>
  <si>
    <t>4K耐重塩害 屋外ハウジング一体カメラ</t>
    <phoneticPr fontId="1"/>
  </si>
  <si>
    <t>WV-S15700-V2LK</t>
    <phoneticPr fontId="1"/>
  </si>
  <si>
    <t>屋内ドームカメラ</t>
    <phoneticPr fontId="1"/>
  </si>
  <si>
    <t>5MP耐衝撃 屋内ドームカメラ</t>
    <phoneticPr fontId="1"/>
  </si>
  <si>
    <t>WV-S22500-V3L</t>
    <phoneticPr fontId="1"/>
  </si>
  <si>
    <t>5MP屋外ドームカメラ</t>
    <phoneticPr fontId="1"/>
  </si>
  <si>
    <t>WV-S25500-V3LN</t>
    <phoneticPr fontId="1"/>
  </si>
  <si>
    <t>4K屋外ドームカメラ</t>
    <phoneticPr fontId="1"/>
  </si>
  <si>
    <t>WV-S25700-V2LN</t>
    <phoneticPr fontId="1"/>
  </si>
  <si>
    <t>屋内コンパクトドームカメラ</t>
    <phoneticPr fontId="1"/>
  </si>
  <si>
    <t>WV-S3131LUX</t>
    <phoneticPr fontId="1"/>
  </si>
  <si>
    <t>屋内全方位カメラ</t>
    <phoneticPr fontId="1"/>
  </si>
  <si>
    <t>光学21倍ズーム 屋内PTZカメラ</t>
    <phoneticPr fontId="1"/>
  </si>
  <si>
    <t>WV-S61301-Z2</t>
    <phoneticPr fontId="1"/>
  </si>
  <si>
    <t>光学40倍ズーム 屋内PTZカメラ</t>
    <phoneticPr fontId="1"/>
  </si>
  <si>
    <t>WV-S61302-Z4</t>
    <phoneticPr fontId="1"/>
  </si>
  <si>
    <t>光学3.1倍ズーム 屋内PTZカメラ</t>
    <phoneticPr fontId="1"/>
  </si>
  <si>
    <t>WV-B61300-ZY</t>
    <phoneticPr fontId="1"/>
  </si>
  <si>
    <t>光学10倍ズーム 屋内PTZカメラ</t>
    <phoneticPr fontId="1"/>
  </si>
  <si>
    <t>WV-B61301-Z1</t>
    <phoneticPr fontId="1"/>
  </si>
  <si>
    <t>WV-B61301-Z2</t>
    <phoneticPr fontId="1"/>
  </si>
  <si>
    <t>光学3.1倍ズーム 屋外PTZカメラ</t>
    <phoneticPr fontId="1"/>
  </si>
  <si>
    <t>WV-B65300-ZY</t>
    <phoneticPr fontId="1"/>
  </si>
  <si>
    <t>光学10倍ズーム 屋外PTZカメラ</t>
    <phoneticPr fontId="1"/>
  </si>
  <si>
    <t>WV-B65301-Z1</t>
    <phoneticPr fontId="1"/>
  </si>
  <si>
    <t>光学21倍ズーム 屋外PTZカメラ</t>
    <phoneticPr fontId="1"/>
  </si>
  <si>
    <t>WV-B65302-Z2</t>
    <phoneticPr fontId="1"/>
  </si>
  <si>
    <t>屋外マルチセンサーカメラ</t>
    <phoneticPr fontId="1"/>
  </si>
  <si>
    <t>cwc</t>
    <phoneticPr fontId="1"/>
  </si>
  <si>
    <t>WJ-GXE100</t>
    <phoneticPr fontId="1"/>
  </si>
  <si>
    <t>クラス1</t>
    <phoneticPr fontId="1"/>
  </si>
  <si>
    <t>Panasonic</t>
    <phoneticPr fontId="1"/>
  </si>
  <si>
    <t>WJ-GXE500</t>
    <phoneticPr fontId="1"/>
  </si>
  <si>
    <t>1chエンコーダー</t>
    <phoneticPr fontId="1"/>
  </si>
  <si>
    <t>4chエンコーダー</t>
    <phoneticPr fontId="1"/>
  </si>
  <si>
    <t>WV-X2571LNJ</t>
    <phoneticPr fontId="1"/>
  </si>
  <si>
    <t>AI 屋外4Kドームタイプ</t>
    <phoneticPr fontId="1"/>
  </si>
  <si>
    <t>AI 屋外4Kハウジング一体タイプ</t>
    <phoneticPr fontId="1"/>
  </si>
  <si>
    <t>WV-X1571LNJ</t>
    <phoneticPr fontId="1"/>
  </si>
  <si>
    <t>AI ドームタイプ</t>
    <phoneticPr fontId="1"/>
  </si>
  <si>
    <t>WV-X2533LNJ</t>
    <phoneticPr fontId="1"/>
  </si>
  <si>
    <t>WV-X2232LJ</t>
    <phoneticPr fontId="1"/>
  </si>
  <si>
    <t>WV-X1534LNJ</t>
    <phoneticPr fontId="1"/>
  </si>
  <si>
    <t>AI 屋外ハウジング一体タイプ</t>
    <phoneticPr fontId="1"/>
  </si>
  <si>
    <t>屋内ドームタイプ</t>
    <phoneticPr fontId="1"/>
  </si>
  <si>
    <t>WV-U2134AJ</t>
    <phoneticPr fontId="1"/>
  </si>
  <si>
    <t>WV-U2114AJ</t>
    <phoneticPr fontId="1"/>
  </si>
  <si>
    <t>屋内ボックスタイプ</t>
    <phoneticPr fontId="1"/>
  </si>
  <si>
    <t>WV-U1114AJ</t>
    <phoneticPr fontId="1"/>
  </si>
  <si>
    <t>WV-U1134AJ</t>
    <phoneticPr fontId="1"/>
  </si>
  <si>
    <t xml:space="preserve">WV-U1133AJ </t>
    <phoneticPr fontId="1"/>
  </si>
  <si>
    <t>WV-U1113AJ</t>
    <phoneticPr fontId="1"/>
  </si>
  <si>
    <t>屋外ハウジング一体タイプ</t>
    <phoneticPr fontId="1"/>
  </si>
  <si>
    <t>WV-U2134J</t>
    <phoneticPr fontId="1"/>
  </si>
  <si>
    <t>WV-U1114J</t>
    <phoneticPr fontId="1"/>
  </si>
  <si>
    <t xml:space="preserve">WV-U1133J </t>
    <phoneticPr fontId="1"/>
  </si>
  <si>
    <t>WV-X8571NJ</t>
    <phoneticPr fontId="1"/>
  </si>
  <si>
    <t>屋外マルチセンサー</t>
    <phoneticPr fontId="1"/>
  </si>
  <si>
    <t>WV-S8531NJ</t>
    <phoneticPr fontId="1"/>
  </si>
  <si>
    <t>WV-X8570N</t>
    <phoneticPr fontId="1"/>
  </si>
  <si>
    <t>WV-S8530N</t>
    <phoneticPr fontId="1"/>
  </si>
  <si>
    <t>WV-X6533LNSJ</t>
    <phoneticPr fontId="1"/>
  </si>
  <si>
    <t>赤外線照明搭載 屋外PTZタイプ</t>
    <phoneticPr fontId="1"/>
  </si>
  <si>
    <t>WV-S6532LNSJ</t>
    <phoneticPr fontId="1"/>
  </si>
  <si>
    <t>WV-S6532LNJ</t>
    <phoneticPr fontId="1"/>
  </si>
  <si>
    <t>WV-X6533LNJ</t>
    <phoneticPr fontId="1"/>
  </si>
  <si>
    <t>耐重塩害 屋外PTZタイプ</t>
    <phoneticPr fontId="1"/>
  </si>
  <si>
    <t>光学40倍ズーム 屋外PTZタイプ</t>
    <phoneticPr fontId="1"/>
  </si>
  <si>
    <t>WV-S6530NS</t>
    <phoneticPr fontId="1"/>
  </si>
  <si>
    <t>光学21倍ズーム 屋外PTZタイプ</t>
    <phoneticPr fontId="1"/>
  </si>
  <si>
    <t>WV-S6530NJ</t>
    <phoneticPr fontId="1"/>
  </si>
  <si>
    <t>光学40倍ズーム 屋内PTZタイプ</t>
    <phoneticPr fontId="1"/>
  </si>
  <si>
    <t xml:space="preserve">WV-S6131 </t>
    <phoneticPr fontId="1"/>
  </si>
  <si>
    <t>WV-S6111</t>
    <phoneticPr fontId="1"/>
  </si>
  <si>
    <t>光学21倍ズーム 屋内PTZタイプ</t>
    <phoneticPr fontId="1"/>
  </si>
  <si>
    <t>WV-S6130</t>
    <phoneticPr fontId="1"/>
  </si>
  <si>
    <t>WV-S6110</t>
    <phoneticPr fontId="1"/>
  </si>
  <si>
    <t>屋外エアロPTZタイプ</t>
    <phoneticPr fontId="1"/>
  </si>
  <si>
    <t>WV-SUD638</t>
    <phoneticPr fontId="1"/>
  </si>
  <si>
    <t>AC100V</t>
    <phoneticPr fontId="1"/>
  </si>
  <si>
    <t>WV-SUD638-H</t>
    <phoneticPr fontId="1"/>
  </si>
  <si>
    <t>WV-SUD638-T</t>
    <phoneticPr fontId="1"/>
  </si>
  <si>
    <t>本装置では給電できません</t>
    <rPh sb="0" eb="1">
      <t>ホン</t>
    </rPh>
    <rPh sb="1" eb="3">
      <t>ソウチ</t>
    </rPh>
    <rPh sb="5" eb="7">
      <t>キュウデン</t>
    </rPh>
    <phoneticPr fontId="1"/>
  </si>
  <si>
    <t>4K屋外ドームタイプ</t>
    <phoneticPr fontId="1"/>
  </si>
  <si>
    <t>WV-S2572LNJ</t>
    <phoneticPr fontId="1"/>
  </si>
  <si>
    <t>WV-S2552LNJ</t>
    <phoneticPr fontId="1"/>
  </si>
  <si>
    <t>5MP屋外ドームタイプ</t>
    <phoneticPr fontId="1"/>
  </si>
  <si>
    <t>屋外ドームタイプ</t>
    <phoneticPr fontId="1"/>
  </si>
  <si>
    <t>WV-S2536LTNJ</t>
    <phoneticPr fontId="1"/>
  </si>
  <si>
    <t>WV-S2536LNJ</t>
    <phoneticPr fontId="1"/>
  </si>
  <si>
    <t>WV-S2531LTN</t>
    <phoneticPr fontId="1"/>
  </si>
  <si>
    <t>WV-S2511LN</t>
    <phoneticPr fontId="1"/>
  </si>
  <si>
    <t>屋外コンパクトドームタイプ</t>
    <phoneticPr fontId="1"/>
  </si>
  <si>
    <t>WV-S3530J</t>
    <phoneticPr fontId="1"/>
  </si>
  <si>
    <t>WV-S3130J</t>
    <phoneticPr fontId="1"/>
  </si>
  <si>
    <t>WV-S3510J</t>
    <phoneticPr fontId="1"/>
  </si>
  <si>
    <t xml:space="preserve">WV-S2136LJ </t>
    <phoneticPr fontId="1"/>
  </si>
  <si>
    <t>WV-S2116L</t>
    <phoneticPr fontId="1"/>
  </si>
  <si>
    <t>WV-S2116LD</t>
    <phoneticPr fontId="1"/>
  </si>
  <si>
    <t>アナログ出力対応屋内ドームタイプ</t>
    <phoneticPr fontId="1"/>
  </si>
  <si>
    <t>WV-S2135</t>
    <phoneticPr fontId="1"/>
  </si>
  <si>
    <t>WV-S2115</t>
    <phoneticPr fontId="1"/>
  </si>
  <si>
    <t>WV-S2111L</t>
    <phoneticPr fontId="1"/>
  </si>
  <si>
    <t>WV-S2130</t>
    <phoneticPr fontId="1"/>
  </si>
  <si>
    <t>WV-S2130RJ</t>
    <phoneticPr fontId="1"/>
  </si>
  <si>
    <t>WV-S2110J</t>
    <phoneticPr fontId="1"/>
  </si>
  <si>
    <t>WV-S2110RJ</t>
    <phoneticPr fontId="1"/>
  </si>
  <si>
    <t>屋内コンパクトドームタイプ</t>
    <phoneticPr fontId="1"/>
  </si>
  <si>
    <t>WV-S3110J</t>
    <phoneticPr fontId="1"/>
  </si>
  <si>
    <t>9MP 全方位タイプ</t>
    <phoneticPr fontId="1"/>
  </si>
  <si>
    <t>WV-S4576LJ</t>
    <phoneticPr fontId="1"/>
  </si>
  <si>
    <t>WV-S4176J</t>
    <phoneticPr fontId="1"/>
  </si>
  <si>
    <t>9MP全方位タイプ</t>
    <phoneticPr fontId="1"/>
  </si>
  <si>
    <t>WV-X4171</t>
    <phoneticPr fontId="1"/>
  </si>
  <si>
    <t>WV-S1572LNJ</t>
    <phoneticPr fontId="1"/>
  </si>
  <si>
    <t>4K屋外ハウジング一体タイプ</t>
    <phoneticPr fontId="1"/>
  </si>
  <si>
    <t>WV-S1552LNJ</t>
    <phoneticPr fontId="1"/>
  </si>
  <si>
    <t>5MP屋外ハウジング一体タイプ</t>
    <phoneticPr fontId="1"/>
  </si>
  <si>
    <t>WV-S1536LTNJ</t>
    <phoneticPr fontId="1"/>
  </si>
  <si>
    <t>WV-S1536LNJ</t>
    <phoneticPr fontId="1"/>
  </si>
  <si>
    <t>WV-S1516LN</t>
    <phoneticPr fontId="1"/>
  </si>
  <si>
    <t>WV-S1516LDN</t>
    <phoneticPr fontId="1"/>
  </si>
  <si>
    <t>アナログ出力対応屋外ハウジング一体タイプ</t>
    <phoneticPr fontId="1"/>
  </si>
  <si>
    <t>WV-S1515L</t>
    <phoneticPr fontId="1"/>
  </si>
  <si>
    <t>耐重塩害 屋外ハウジング一体タイプ</t>
    <phoneticPr fontId="1"/>
  </si>
  <si>
    <t>WV-S1531LNSJ</t>
    <phoneticPr fontId="1"/>
  </si>
  <si>
    <t>WV-S1531LTNJ</t>
    <phoneticPr fontId="1"/>
  </si>
  <si>
    <t>WV-S1511LNJ</t>
    <phoneticPr fontId="1"/>
  </si>
  <si>
    <t>WV-S1510</t>
    <phoneticPr fontId="1"/>
  </si>
  <si>
    <t>WV-S1136J</t>
    <phoneticPr fontId="1"/>
  </si>
  <si>
    <t>WV-S1116</t>
    <phoneticPr fontId="1"/>
  </si>
  <si>
    <t>WV-S1116D</t>
    <phoneticPr fontId="1"/>
  </si>
  <si>
    <t>WV-S1135V</t>
    <phoneticPr fontId="1"/>
  </si>
  <si>
    <t>WV-S1115V</t>
    <phoneticPr fontId="1"/>
  </si>
  <si>
    <t>アナログ出力対応屋内ボックスタイプ</t>
    <phoneticPr fontId="1"/>
  </si>
  <si>
    <t>WV-S1111</t>
    <phoneticPr fontId="1"/>
  </si>
  <si>
    <t>WV-S1130V</t>
    <phoneticPr fontId="1"/>
  </si>
  <si>
    <t>WV-S1130VRJ</t>
    <phoneticPr fontId="1"/>
  </si>
  <si>
    <t>WV-S1110V</t>
    <phoneticPr fontId="1"/>
  </si>
  <si>
    <t>WV-S1110VRJ</t>
    <phoneticPr fontId="1"/>
  </si>
  <si>
    <t>WV-S1112</t>
    <phoneticPr fontId="1"/>
  </si>
  <si>
    <t>WV-S1131</t>
    <phoneticPr fontId="1"/>
  </si>
  <si>
    <t>WV-S1550LNJ</t>
    <phoneticPr fontId="1"/>
  </si>
  <si>
    <t>WV-S1570LNJ</t>
    <phoneticPr fontId="1"/>
  </si>
  <si>
    <t>WV-S2570LNJ</t>
    <phoneticPr fontId="1"/>
  </si>
  <si>
    <t>WV-S2131L</t>
    <phoneticPr fontId="1"/>
  </si>
  <si>
    <t>WV-X4571L</t>
    <phoneticPr fontId="1"/>
  </si>
  <si>
    <t>2022.9.10</t>
    <phoneticPr fontId="1"/>
  </si>
  <si>
    <t>文言変更 「総給電電力」→「必要な総給電電力」</t>
    <rPh sb="0" eb="2">
      <t>モンゴン</t>
    </rPh>
    <rPh sb="2" eb="4">
      <t>ヘンコウ</t>
    </rPh>
    <rPh sb="6" eb="7">
      <t>ソウ</t>
    </rPh>
    <rPh sb="7" eb="9">
      <t>キュウデン</t>
    </rPh>
    <rPh sb="9" eb="11">
      <t>デンリョク</t>
    </rPh>
    <rPh sb="14" eb="16">
      <t>ヒツヨウ</t>
    </rPh>
    <rPh sb="17" eb="18">
      <t>ソウ</t>
    </rPh>
    <rPh sb="18" eb="20">
      <t>キュウデン</t>
    </rPh>
    <rPh sb="20" eb="22">
      <t>デンリョク</t>
    </rPh>
    <phoneticPr fontId="1"/>
  </si>
  <si>
    <t>NU301 (16ポート合計233Wまで)</t>
    <rPh sb="12" eb="14">
      <t>ゴウケイ</t>
    </rPh>
    <phoneticPr fontId="1"/>
  </si>
  <si>
    <t>2022.10.24</t>
    <phoneticPr fontId="1"/>
  </si>
  <si>
    <t>外部電源を使用</t>
    <rPh sb="0" eb="4">
      <t>ガイブデンゲン</t>
    </rPh>
    <rPh sb="5" eb="7">
      <t>シヨウ</t>
    </rPh>
    <phoneticPr fontId="1"/>
  </si>
  <si>
    <t>✓</t>
    <phoneticPr fontId="1"/>
  </si>
  <si>
    <t>給電能力を最終のスペックに変更
「外部電源を使用する」チェックを追加</t>
    <rPh sb="0" eb="4">
      <t>キュウデンノウリョク</t>
    </rPh>
    <rPh sb="5" eb="7">
      <t>サイシュウ</t>
    </rPh>
    <rPh sb="13" eb="15">
      <t>ヘンコウ</t>
    </rPh>
    <rPh sb="17" eb="21">
      <t>ガイブデンゲン</t>
    </rPh>
    <rPh sb="22" eb="24">
      <t>シヨウ</t>
    </rPh>
    <rPh sb="32" eb="34">
      <t>ツイカ</t>
    </rPh>
    <phoneticPr fontId="1"/>
  </si>
  <si>
    <t>DG-NW502S</t>
  </si>
  <si>
    <t>BB-SC384</t>
  </si>
  <si>
    <t>BB-ST162</t>
  </si>
  <si>
    <t>BB-ST165</t>
  </si>
  <si>
    <t>BB-SW172</t>
  </si>
  <si>
    <t>BB-SW174W</t>
  </si>
  <si>
    <t>BB-SW175</t>
  </si>
  <si>
    <t>DG-SF132</t>
  </si>
  <si>
    <t>DG-SF135</t>
  </si>
  <si>
    <t>DG-SF539</t>
  </si>
  <si>
    <t>DG-SP102</t>
  </si>
  <si>
    <t>DG-SP509</t>
  </si>
  <si>
    <t>DG-SW155</t>
  </si>
  <si>
    <t>DG-SW559</t>
  </si>
  <si>
    <t>DG-SC386</t>
  </si>
  <si>
    <t>DG-SW314</t>
  </si>
  <si>
    <t>DG-SW316</t>
  </si>
  <si>
    <t>DG-SW316L</t>
  </si>
  <si>
    <t>DG-SW395</t>
  </si>
  <si>
    <t>DG-SW395A</t>
  </si>
  <si>
    <t>DG-SW396</t>
  </si>
  <si>
    <t>DG-SW396A</t>
  </si>
  <si>
    <t>DG-SF438</t>
  </si>
  <si>
    <t>DG-SW458</t>
  </si>
  <si>
    <t>DG-SF334</t>
  </si>
  <si>
    <t>DG-SF335</t>
  </si>
  <si>
    <t>DG-SW355</t>
  </si>
  <si>
    <t>DG-SP304V</t>
  </si>
  <si>
    <t>DG-SP305</t>
  </si>
  <si>
    <t>WV-SW314J</t>
  </si>
  <si>
    <t>WV-SW316J</t>
  </si>
  <si>
    <t>WV-SW316LJ</t>
  </si>
  <si>
    <t>WV-SP509J</t>
  </si>
  <si>
    <t>WV-SFN310J</t>
  </si>
  <si>
    <t>WV-SPN310V</t>
  </si>
  <si>
    <t>WV-SW396AJ</t>
  </si>
  <si>
    <t>WV-SW396J</t>
  </si>
  <si>
    <t>WV-SPW611LJ</t>
  </si>
  <si>
    <t>WV-SPW611SJ</t>
  </si>
  <si>
    <t>WV-SPW631LJ</t>
  </si>
  <si>
    <t>WV-SPW631LSJ</t>
  </si>
  <si>
    <t>WV-SPW631LTJ</t>
  </si>
  <si>
    <t>WV-SW397NJ</t>
  </si>
  <si>
    <t>BB-SC384A</t>
    <phoneticPr fontId="1"/>
  </si>
  <si>
    <t>WV-SFN311</t>
    <phoneticPr fontId="1"/>
  </si>
  <si>
    <t>WV-SFV311</t>
    <phoneticPr fontId="1"/>
  </si>
  <si>
    <t>WV-SPN311</t>
    <phoneticPr fontId="1"/>
  </si>
  <si>
    <t>WV-SPN531</t>
    <phoneticPr fontId="1"/>
  </si>
  <si>
    <t>WV-SC386</t>
    <phoneticPr fontId="1"/>
  </si>
  <si>
    <t>WV-SF539</t>
    <phoneticPr fontId="1"/>
  </si>
  <si>
    <t>WV-SW559</t>
    <phoneticPr fontId="1"/>
  </si>
  <si>
    <t>WV-SC387</t>
    <phoneticPr fontId="1"/>
  </si>
  <si>
    <t>WV-SC588</t>
    <phoneticPr fontId="1"/>
  </si>
  <si>
    <t>WV-SW397AJ</t>
    <phoneticPr fontId="1"/>
  </si>
  <si>
    <t>WV-SW397J</t>
    <phoneticPr fontId="1"/>
  </si>
  <si>
    <t>WV-SW598J</t>
    <phoneticPr fontId="1"/>
  </si>
  <si>
    <t>WV-SW155</t>
    <phoneticPr fontId="1"/>
  </si>
  <si>
    <t>WV-SF135</t>
    <phoneticPr fontId="1"/>
  </si>
  <si>
    <t>WV-SF138</t>
    <phoneticPr fontId="1"/>
  </si>
  <si>
    <t>WV-SFN531</t>
    <phoneticPr fontId="1"/>
  </si>
  <si>
    <t>WV-SPW310</t>
    <phoneticPr fontId="1"/>
  </si>
  <si>
    <t>WV-SFN311A</t>
    <phoneticPr fontId="1"/>
  </si>
  <si>
    <t>WV-SFN611L</t>
    <phoneticPr fontId="1"/>
  </si>
  <si>
    <t>WV-SFN631L</t>
    <phoneticPr fontId="1"/>
  </si>
  <si>
    <t>WV-SFV311A</t>
    <phoneticPr fontId="1"/>
  </si>
  <si>
    <t>WV-SFV611L</t>
    <phoneticPr fontId="1"/>
  </si>
  <si>
    <t>WV-SPN311A</t>
    <phoneticPr fontId="1"/>
  </si>
  <si>
    <t>WV-SPN611</t>
    <phoneticPr fontId="1"/>
  </si>
  <si>
    <t>WV-SPW311AL</t>
    <phoneticPr fontId="1"/>
  </si>
  <si>
    <t>WV-SW158</t>
    <phoneticPr fontId="1"/>
  </si>
  <si>
    <t>WV-SPW611J</t>
    <phoneticPr fontId="1"/>
  </si>
  <si>
    <t>WV-SC385</t>
    <phoneticPr fontId="1"/>
  </si>
  <si>
    <t>WV-SC387A</t>
    <phoneticPr fontId="1"/>
  </si>
  <si>
    <t>WV-SF132</t>
    <phoneticPr fontId="1"/>
  </si>
  <si>
    <t>WV-SFV531</t>
    <phoneticPr fontId="1"/>
  </si>
  <si>
    <t>WV-SFV631LT</t>
    <phoneticPr fontId="1"/>
  </si>
  <si>
    <t>WV-SPN531A</t>
    <phoneticPr fontId="1"/>
  </si>
  <si>
    <t>WV-SPN631</t>
    <phoneticPr fontId="1"/>
  </si>
  <si>
    <t>WV-SFN110</t>
    <phoneticPr fontId="1"/>
  </si>
  <si>
    <t>WV-SFV110</t>
    <phoneticPr fontId="1"/>
  </si>
  <si>
    <t>WV-SFN130</t>
    <phoneticPr fontId="1"/>
  </si>
  <si>
    <t>WV-SF438</t>
    <phoneticPr fontId="1"/>
  </si>
  <si>
    <t>WV-SC588A</t>
    <phoneticPr fontId="1"/>
  </si>
  <si>
    <t>WV-SFN480</t>
    <phoneticPr fontId="1"/>
  </si>
  <si>
    <t>WV-SFV130</t>
    <phoneticPr fontId="1"/>
  </si>
  <si>
    <t>WV-SFV481</t>
    <phoneticPr fontId="1"/>
  </si>
  <si>
    <t>WV-SW458</t>
    <phoneticPr fontId="1"/>
  </si>
  <si>
    <t>WV-SP102</t>
    <phoneticPr fontId="1"/>
  </si>
  <si>
    <t>WV-SFN310AJ</t>
    <phoneticPr fontId="1"/>
  </si>
  <si>
    <t>WV-SFV781L</t>
    <phoneticPr fontId="1"/>
  </si>
  <si>
    <t>WV-SP105A</t>
    <phoneticPr fontId="1"/>
  </si>
  <si>
    <t>WV-SPN310AV</t>
    <phoneticPr fontId="1"/>
  </si>
  <si>
    <t>WV-SPV781LJ</t>
    <phoneticPr fontId="1"/>
  </si>
  <si>
    <t>WV-SW395AJ</t>
    <phoneticPr fontId="1"/>
  </si>
  <si>
    <t>WV-SW395ASJ</t>
    <phoneticPr fontId="1"/>
  </si>
  <si>
    <t>WV-SW395J</t>
    <phoneticPr fontId="1"/>
  </si>
  <si>
    <t>WV-SW397BJ</t>
    <phoneticPr fontId="1"/>
  </si>
  <si>
    <t>WV-SW598AJ</t>
    <phoneticPr fontId="1"/>
  </si>
  <si>
    <t>WV-SW598ASJ</t>
    <phoneticPr fontId="1"/>
  </si>
  <si>
    <t>BB-SP104W</t>
    <phoneticPr fontId="1"/>
  </si>
  <si>
    <t>ネットワークカメラ</t>
    <phoneticPr fontId="1"/>
  </si>
  <si>
    <t>PoE</t>
  </si>
  <si>
    <t>DC12V</t>
    <phoneticPr fontId="1"/>
  </si>
  <si>
    <t>BB-ST162A</t>
    <phoneticPr fontId="1"/>
  </si>
  <si>
    <t>BB-ST165A</t>
    <phoneticPr fontId="1"/>
  </si>
  <si>
    <t>BB-SW172A</t>
    <phoneticPr fontId="1"/>
  </si>
  <si>
    <t>BB-SW175A</t>
    <phoneticPr fontId="1"/>
  </si>
  <si>
    <t>BB-SW174WA</t>
    <phoneticPr fontId="1"/>
  </si>
  <si>
    <t>DC9V</t>
    <phoneticPr fontId="1"/>
  </si>
  <si>
    <t>BB-SC384B</t>
    <phoneticPr fontId="1"/>
  </si>
  <si>
    <t>BB-SC382</t>
    <phoneticPr fontId="1"/>
  </si>
  <si>
    <t>DG-SW355(ヒーターユニット使用時)</t>
    <rPh sb="17" eb="20">
      <t>シヨウジ</t>
    </rPh>
    <phoneticPr fontId="1"/>
  </si>
  <si>
    <t>DG-SC385</t>
    <phoneticPr fontId="1"/>
  </si>
  <si>
    <t>WV-SPN631(機能拡張ユニット装着時)</t>
    <rPh sb="10" eb="12">
      <t>キノウ</t>
    </rPh>
    <rPh sb="12" eb="14">
      <t>カクチョウ</t>
    </rPh>
    <rPh sb="18" eb="20">
      <t>ソウチャク</t>
    </rPh>
    <rPh sb="20" eb="21">
      <t>ジ</t>
    </rPh>
    <phoneticPr fontId="1"/>
  </si>
  <si>
    <t>WV-SPN611(機能拡張ユニット装着時)</t>
    <rPh sb="10" eb="12">
      <t>キノウ</t>
    </rPh>
    <rPh sb="12" eb="14">
      <t>カクチョウ</t>
    </rPh>
    <rPh sb="18" eb="20">
      <t>ソウチャク</t>
    </rPh>
    <rPh sb="20" eb="21">
      <t>ジ</t>
    </rPh>
    <phoneticPr fontId="1"/>
  </si>
  <si>
    <t>ドームタイプ ネットワークカメラ</t>
    <phoneticPr fontId="1"/>
  </si>
  <si>
    <t>ボックスタイプ ネットワークカメラ</t>
    <phoneticPr fontId="1"/>
  </si>
  <si>
    <t>PTZタイプ ネットワークカメラ</t>
    <phoneticPr fontId="1"/>
  </si>
  <si>
    <t>全方位タイプ ネットワークカメラ</t>
    <rPh sb="0" eb="3">
      <t>ゼンホウイ</t>
    </rPh>
    <phoneticPr fontId="1"/>
  </si>
  <si>
    <t>カメラBB</t>
    <phoneticPr fontId="1"/>
  </si>
  <si>
    <t>WV-X6531NS</t>
  </si>
  <si>
    <t>WV-X6511NJ</t>
  </si>
  <si>
    <t>WV-S4556LJ</t>
  </si>
  <si>
    <t>WV-S4156J</t>
  </si>
  <si>
    <t>WV-S2531LN</t>
  </si>
  <si>
    <t>WV-S1511LDN</t>
  </si>
  <si>
    <t>WV-S1531LNJ</t>
  </si>
  <si>
    <t>WV-U1533AJ</t>
  </si>
  <si>
    <t>WV-S1111D</t>
  </si>
  <si>
    <t>WV-U1113J</t>
  </si>
  <si>
    <t>WV-S65340-Z4K</t>
    <phoneticPr fontId="1"/>
  </si>
  <si>
    <t>2MP(1080P) 40倍 屋外PTZ AIカメラ(耐重塩害)</t>
    <phoneticPr fontId="1"/>
  </si>
  <si>
    <t>2MP(1080P) 40倍 屋内PTZ AIカメラ</t>
    <phoneticPr fontId="1"/>
  </si>
  <si>
    <t>WV-S65340-Z2N</t>
    <phoneticPr fontId="1"/>
  </si>
  <si>
    <t>2MP(1080P) 21倍 屋外PTZ AIカメラ</t>
    <phoneticPr fontId="1"/>
  </si>
  <si>
    <t>WV-S65340-Z2K</t>
    <phoneticPr fontId="1"/>
  </si>
  <si>
    <t>WV-S65340-Z4N</t>
    <phoneticPr fontId="1"/>
  </si>
  <si>
    <t>2MP(1080P) 40倍 屋外PTZ AIカメラ</t>
    <phoneticPr fontId="1"/>
  </si>
  <si>
    <t>WV-U1130A</t>
    <phoneticPr fontId="1"/>
  </si>
  <si>
    <t>2MP(1080P)屋内ボックスカメラ</t>
    <phoneticPr fontId="1"/>
  </si>
  <si>
    <t>WV-U1132A</t>
    <phoneticPr fontId="1"/>
  </si>
  <si>
    <t>WV-U1532LA</t>
    <phoneticPr fontId="1"/>
  </si>
  <si>
    <t>2MP(1080P)屋外ハウジング一体カメラ</t>
    <phoneticPr fontId="1"/>
  </si>
  <si>
    <t>2MP(1080P)屋内ドームカメラ</t>
    <phoneticPr fontId="1"/>
  </si>
  <si>
    <t>WV-U2130LA</t>
    <phoneticPr fontId="1"/>
  </si>
  <si>
    <t>WV-U2132LA</t>
    <phoneticPr fontId="1"/>
  </si>
  <si>
    <t>WV-B51300-F3</t>
    <phoneticPr fontId="1"/>
  </si>
  <si>
    <t>2MP(1080P)屋内パンチルト カメラ</t>
    <phoneticPr fontId="1"/>
  </si>
  <si>
    <t>WV-B51300-F3W</t>
    <phoneticPr fontId="1"/>
  </si>
  <si>
    <t>WV-B54300-F3</t>
    <phoneticPr fontId="1"/>
  </si>
  <si>
    <t>2MP(1080P)屋外パンチルト カメラ</t>
    <phoneticPr fontId="1"/>
  </si>
  <si>
    <t>WV-B54300-F3W</t>
    <phoneticPr fontId="1"/>
  </si>
  <si>
    <t>4MP屋内ボックスカメラ</t>
    <phoneticPr fontId="1"/>
  </si>
  <si>
    <t>WV-U1142A</t>
    <phoneticPr fontId="1"/>
  </si>
  <si>
    <t>4MP屋外ハウジング一体カメラ</t>
    <phoneticPr fontId="1"/>
  </si>
  <si>
    <t>WV-U1542LA</t>
    <phoneticPr fontId="1"/>
  </si>
  <si>
    <t>4MP屋内ドームカメラ</t>
    <phoneticPr fontId="1"/>
  </si>
  <si>
    <t>WV-U2140LA</t>
    <phoneticPr fontId="1"/>
  </si>
  <si>
    <t>WV-U2142LA</t>
    <phoneticPr fontId="1"/>
  </si>
  <si>
    <t>WV-U2540LA</t>
    <phoneticPr fontId="1"/>
  </si>
  <si>
    <t>4MP屋外ドームカメラ</t>
    <phoneticPr fontId="1"/>
  </si>
  <si>
    <t>WV-U2542LA</t>
    <phoneticPr fontId="1"/>
  </si>
  <si>
    <t>WV-U2530LA</t>
    <phoneticPr fontId="1"/>
  </si>
  <si>
    <t>2MP(1080P)屋外ドームカメラ</t>
    <phoneticPr fontId="1"/>
  </si>
  <si>
    <t>WV-U2532LA</t>
    <phoneticPr fontId="1"/>
  </si>
  <si>
    <t>WV-S1130VRJUX</t>
    <phoneticPr fontId="1"/>
  </si>
  <si>
    <t>2MP(1080P) 屋内 ボックスカメラ</t>
    <phoneticPr fontId="1"/>
  </si>
  <si>
    <t>WV-S1136UX</t>
    <phoneticPr fontId="1"/>
  </si>
  <si>
    <t>2MP(1080P) 屋内 ボックス AIカメラ</t>
    <phoneticPr fontId="1"/>
  </si>
  <si>
    <t>WV-S1510UX</t>
    <phoneticPr fontId="1"/>
  </si>
  <si>
    <t>1.3MP(720P) 屋外 ハウジング一体カメラ</t>
    <phoneticPr fontId="1"/>
  </si>
  <si>
    <t>WV-S61300-ZY</t>
    <phoneticPr fontId="1"/>
  </si>
  <si>
    <t>2MP(1080P) 3.1倍 屋内PTZ AIカメラ</t>
    <phoneticPr fontId="1"/>
  </si>
  <si>
    <t>WV-S65300-ZY</t>
    <phoneticPr fontId="1"/>
  </si>
  <si>
    <t>2MP(1080P) 3.1倍 屋外PTZ AIカメラ</t>
    <phoneticPr fontId="1"/>
  </si>
  <si>
    <t>WV-S65302-Z2</t>
    <phoneticPr fontId="1"/>
  </si>
  <si>
    <t>WV-S61301-Z1</t>
    <phoneticPr fontId="1"/>
  </si>
  <si>
    <t>2MP(1080P) 10倍 屋内PTZ AIカメラ</t>
    <phoneticPr fontId="1"/>
  </si>
  <si>
    <t>WV-S65301-Z1</t>
    <phoneticPr fontId="1"/>
  </si>
  <si>
    <t>2MP(1080P) 10倍 屋外PTZ AIカメラ</t>
    <phoneticPr fontId="1"/>
  </si>
  <si>
    <t>WV-S2130RJUX</t>
    <phoneticPr fontId="1"/>
  </si>
  <si>
    <t>2MP(1080P) 屋内 ドームカメラ</t>
    <phoneticPr fontId="1"/>
  </si>
  <si>
    <t>2MP(1080P) 屋内 ドーム AIカメラ</t>
    <phoneticPr fontId="1"/>
  </si>
  <si>
    <t>WV-S2136LUX</t>
    <phoneticPr fontId="1"/>
  </si>
  <si>
    <t>WV-S2536LNUX</t>
    <phoneticPr fontId="1"/>
  </si>
  <si>
    <t>2MP(1080P) 屋外 ドーム AIカメラ(IR LED)</t>
    <phoneticPr fontId="1"/>
  </si>
  <si>
    <t>WV-S2536LTNUX</t>
    <phoneticPr fontId="1"/>
  </si>
  <si>
    <t>2MP(1080P) 屋外 ドーム AIカメラ 長焦点モデル(IR LED)</t>
    <phoneticPr fontId="1"/>
  </si>
  <si>
    <t>WV-S3130UX</t>
    <phoneticPr fontId="1"/>
  </si>
  <si>
    <t>2MP(1080P) 屋内 コンパクトドームカメラ</t>
    <phoneticPr fontId="1"/>
  </si>
  <si>
    <t>WV-S3530UX</t>
    <phoneticPr fontId="1"/>
  </si>
  <si>
    <t>2MP(1080P) 屋外 コンパクトドームカメラ</t>
    <phoneticPr fontId="1"/>
  </si>
  <si>
    <t>WV-S4156UX</t>
    <phoneticPr fontId="1"/>
  </si>
  <si>
    <t>5MP屋内全方位AIカメラ</t>
    <phoneticPr fontId="1"/>
  </si>
  <si>
    <t>WV-S4176UX</t>
    <phoneticPr fontId="1"/>
  </si>
  <si>
    <t>12MP屋内全方位AIカメラ</t>
    <phoneticPr fontId="1"/>
  </si>
  <si>
    <t>5MP屋外全方位AIカメラ</t>
    <phoneticPr fontId="1"/>
  </si>
  <si>
    <t>WV-S4576LUX</t>
    <phoneticPr fontId="1"/>
  </si>
  <si>
    <t>WV-S4556LUX</t>
    <phoneticPr fontId="1"/>
  </si>
  <si>
    <t>12MP屋外全方位AIカメラ</t>
    <phoneticPr fontId="1"/>
  </si>
  <si>
    <t>WV-S6532LNSUX</t>
    <phoneticPr fontId="1"/>
  </si>
  <si>
    <t>2MP(1080P) IR LED搭載 22倍 屋外 PTZカメラ 耐重塩害モデル</t>
    <phoneticPr fontId="1"/>
  </si>
  <si>
    <t>WV-S6532LNUX</t>
    <phoneticPr fontId="1"/>
  </si>
  <si>
    <t>2MP(1080P) IR LED搭載 22倍 屋外 PTZカメラ</t>
    <phoneticPr fontId="1"/>
  </si>
  <si>
    <t>WV-X6533LNSUX</t>
    <phoneticPr fontId="1"/>
  </si>
  <si>
    <t>2MP(1080P) IR LED搭載 40倍 屋外 PTZカメラ 耐重塩害モデル</t>
    <phoneticPr fontId="1"/>
  </si>
  <si>
    <t>WV-X6533LNUX</t>
    <phoneticPr fontId="1"/>
  </si>
  <si>
    <t>2MP(1080P) IR LED搭載 40倍 屋外 PTZカメラ</t>
    <phoneticPr fontId="1"/>
  </si>
  <si>
    <t>WV-S1536LTNUX</t>
    <phoneticPr fontId="1"/>
  </si>
  <si>
    <t>2MP(1080P) 屋外 ハウジング一体 AIカメラ 長焦点モデル(IR LED)</t>
    <phoneticPr fontId="1"/>
  </si>
  <si>
    <t>WV-SUD638UX</t>
    <phoneticPr fontId="1"/>
  </si>
  <si>
    <t>WV-SUD638-HUX</t>
    <phoneticPr fontId="1"/>
  </si>
  <si>
    <t>WV-SUD638-TUX</t>
    <phoneticPr fontId="1"/>
  </si>
  <si>
    <t>2MP(1080P) 30倍 屋外 エアロPTZカメラ</t>
    <phoneticPr fontId="1"/>
  </si>
  <si>
    <t>WV-S2550LNJ</t>
    <phoneticPr fontId="1"/>
  </si>
  <si>
    <t>WV-X6531NJ</t>
    <phoneticPr fontId="1"/>
  </si>
  <si>
    <t>5MP 全方位タイプ</t>
    <phoneticPr fontId="1"/>
  </si>
  <si>
    <t>アナログ出力対応 HDネットワークカメラ</t>
    <rPh sb="4" eb="6">
      <t>シュツリョク</t>
    </rPh>
    <rPh sb="6" eb="8">
      <t>タイオウ</t>
    </rPh>
    <phoneticPr fontId="1"/>
  </si>
  <si>
    <t>i-PRO株式会社</t>
    <rPh sb="5" eb="9">
      <t>カブシキガイシャ</t>
    </rPh>
    <phoneticPr fontId="1"/>
  </si>
  <si>
    <t>ネットワークディスクレコーダ WJ-NUシリーズ用 PoE給電電力計算ツール</t>
    <rPh sb="24" eb="25">
      <t>ヨウ</t>
    </rPh>
    <rPh sb="29" eb="31">
      <t>キュウデン</t>
    </rPh>
    <rPh sb="31" eb="33">
      <t>デンリョク</t>
    </rPh>
    <rPh sb="33" eb="35">
      <t>ケイサン</t>
    </rPh>
    <phoneticPr fontId="1"/>
  </si>
  <si>
    <t>2022.11.1</t>
    <phoneticPr fontId="1"/>
  </si>
  <si>
    <t>旧世代のカメラ, 2022年10月以降発売のカメラを追加</t>
    <rPh sb="0" eb="3">
      <t>キュウセダイ</t>
    </rPh>
    <rPh sb="13" eb="14">
      <t>ネン</t>
    </rPh>
    <rPh sb="16" eb="17">
      <t>ガツ</t>
    </rPh>
    <rPh sb="17" eb="19">
      <t>イコウ</t>
    </rPh>
    <rPh sb="19" eb="21">
      <t>ハツバイ</t>
    </rPh>
    <rPh sb="26" eb="28">
      <t>ツイカ</t>
    </rPh>
    <phoneticPr fontId="1"/>
  </si>
  <si>
    <t>NU101 (  4ポート合計  50Wまで)</t>
    <rPh sb="13" eb="15">
      <t>ゴウケイ</t>
    </rPh>
    <phoneticPr fontId="1"/>
  </si>
  <si>
    <t>NU201 (  8ポート合計110Wまで)</t>
    <rPh sb="13" eb="15">
      <t>ゴウケイ</t>
    </rPh>
    <phoneticPr fontId="1"/>
  </si>
  <si>
    <t>NU300 (  8ポート合計110Wまで)</t>
    <rPh sb="13" eb="15">
      <t>ゴウケイ</t>
    </rPh>
    <phoneticPr fontId="1"/>
  </si>
  <si>
    <t>必要な総給電電力 [I列の合計]</t>
    <rPh sb="0" eb="2">
      <t>ヒツヨウ</t>
    </rPh>
    <rPh sb="3" eb="4">
      <t>ソウ</t>
    </rPh>
    <rPh sb="4" eb="6">
      <t>キュウデン</t>
    </rPh>
    <rPh sb="6" eb="8">
      <t>デンリョク</t>
    </rPh>
    <rPh sb="11" eb="12">
      <t>レツ</t>
    </rPh>
    <rPh sb="13" eb="15">
      <t>ゴウケイ</t>
    </rPh>
    <phoneticPr fontId="1"/>
  </si>
  <si>
    <t>カメラ品番リスト(コピー&amp;ペースト用)</t>
    <rPh sb="3" eb="5">
      <t>ヒンバン</t>
    </rPh>
    <rPh sb="17" eb="18">
      <t>ヨウ</t>
    </rPh>
    <phoneticPr fontId="1"/>
  </si>
  <si>
    <t>2022.11.21</t>
    <phoneticPr fontId="1"/>
  </si>
  <si>
    <t>(✓を選択するか削除する)</t>
    <rPh sb="3" eb="5">
      <t>センタク</t>
    </rPh>
    <rPh sb="8" eb="10">
      <t>サクジョ</t>
    </rPh>
    <phoneticPr fontId="1"/>
  </si>
  <si>
    <t>C列, G列, H列に空白セル(白色のセル)を誤ってコピーしてしまった場合は、37行目の同じ色のセルを再コピーしてください。</t>
    <rPh sb="1" eb="2">
      <t>レツ</t>
    </rPh>
    <rPh sb="5" eb="6">
      <t>レツ</t>
    </rPh>
    <rPh sb="9" eb="10">
      <t>レツ</t>
    </rPh>
    <rPh sb="11" eb="13">
      <t>クウハク</t>
    </rPh>
    <rPh sb="16" eb="18">
      <t>シロイロ</t>
    </rPh>
    <rPh sb="23" eb="24">
      <t>アヤマ</t>
    </rPh>
    <rPh sb="35" eb="37">
      <t>バアイ</t>
    </rPh>
    <rPh sb="41" eb="42">
      <t>ギョウ</t>
    </rPh>
    <rPh sb="42" eb="43">
      <t>メ</t>
    </rPh>
    <rPh sb="44" eb="45">
      <t>オナ</t>
    </rPh>
    <rPh sb="46" eb="47">
      <t>イロ</t>
    </rPh>
    <rPh sb="51" eb="52">
      <t>サイ</t>
    </rPh>
    <phoneticPr fontId="1"/>
  </si>
  <si>
    <t>2022.11.23</t>
    <phoneticPr fontId="1"/>
  </si>
  <si>
    <t>※2022.11.23 V0.31で修正(審査指摘)</t>
    <rPh sb="18" eb="20">
      <t>シュウセイ</t>
    </rPh>
    <rPh sb="21" eb="23">
      <t>シンサ</t>
    </rPh>
    <rPh sb="23" eb="25">
      <t>シテキ</t>
    </rPh>
    <phoneticPr fontId="1"/>
  </si>
  <si>
    <t>＜免責事項について＞
本ツールを用いて計算した結果および計算結果に基づく機器の購入などに関しては、当社は一切の責任を負いかねます。
本ツールの計算結果は各カメラの定格消費電力に基づくレコーダが給電する最大電力の推定値であり、実際の設置環境や動作状況により差異が生じる場合があります。</t>
    <rPh sb="76" eb="77">
      <t>カク</t>
    </rPh>
    <rPh sb="81" eb="83">
      <t>テイカク</t>
    </rPh>
    <rPh sb="83" eb="85">
      <t>ショウヒ</t>
    </rPh>
    <rPh sb="85" eb="87">
      <t>デンリョク</t>
    </rPh>
    <rPh sb="88" eb="89">
      <t>モト</t>
    </rPh>
    <rPh sb="96" eb="98">
      <t>キュウデン</t>
    </rPh>
    <rPh sb="100" eb="102">
      <t>サイダイ</t>
    </rPh>
    <rPh sb="102" eb="104">
      <t>デンリョク</t>
    </rPh>
    <rPh sb="105" eb="108">
      <t>スイテイチ</t>
    </rPh>
    <rPh sb="115" eb="117">
      <t>セッチ</t>
    </rPh>
    <rPh sb="117" eb="119">
      <t>カンキョウ</t>
    </rPh>
    <rPh sb="120" eb="122">
      <t>ドウサ</t>
    </rPh>
    <rPh sb="122" eb="124">
      <t>ジョウキョウ</t>
    </rPh>
    <phoneticPr fontId="1"/>
  </si>
  <si>
    <t>・G列は外部電源(カメラ電源ユニットなど)を使用する場合✓を選択してください。外部電源を使用しない場合は✓を消去してください。</t>
    <rPh sb="2" eb="3">
      <t>レツ</t>
    </rPh>
    <rPh sb="4" eb="6">
      <t>ガイブ</t>
    </rPh>
    <rPh sb="6" eb="8">
      <t>デンゲン</t>
    </rPh>
    <rPh sb="12" eb="14">
      <t>デンゲン</t>
    </rPh>
    <rPh sb="22" eb="24">
      <t>シヨウ</t>
    </rPh>
    <rPh sb="26" eb="28">
      <t>バアイ</t>
    </rPh>
    <rPh sb="30" eb="32">
      <t>センタク</t>
    </rPh>
    <rPh sb="39" eb="41">
      <t>ガイブ</t>
    </rPh>
    <rPh sb="41" eb="43">
      <t>デンゲン</t>
    </rPh>
    <rPh sb="44" eb="46">
      <t>シヨウ</t>
    </rPh>
    <rPh sb="49" eb="51">
      <t>バアイ</t>
    </rPh>
    <rPh sb="54" eb="56">
      <t>ショウキョ</t>
    </rPh>
    <phoneticPr fontId="1"/>
  </si>
  <si>
    <t>・H列は1m-100mの範囲で、整数を手動入力してください</t>
    <rPh sb="2" eb="3">
      <t>レツ</t>
    </rPh>
    <rPh sb="12" eb="14">
      <t>ハンイ</t>
    </rPh>
    <rPh sb="16" eb="18">
      <t>セイスウ</t>
    </rPh>
    <rPh sb="19" eb="21">
      <t>シュドウ</t>
    </rPh>
    <rPh sb="21" eb="23">
      <t>ニュウリョク</t>
    </rPh>
    <phoneticPr fontId="1"/>
  </si>
  <si>
    <t>・(給電側電力)=(カメラ消費電力)+(ケーブル損失)の計算をしています</t>
    <rPh sb="2" eb="4">
      <t>キュウデン</t>
    </rPh>
    <rPh sb="4" eb="5">
      <t>ガワ</t>
    </rPh>
    <rPh sb="5" eb="7">
      <t>デンリョク</t>
    </rPh>
    <rPh sb="13" eb="15">
      <t>ショウヒ</t>
    </rPh>
    <rPh sb="15" eb="17">
      <t>デンリョク</t>
    </rPh>
    <rPh sb="24" eb="26">
      <t>ソンシツ</t>
    </rPh>
    <rPh sb="28" eb="30">
      <t>ケイサン</t>
    </rPh>
    <phoneticPr fontId="1"/>
  </si>
  <si>
    <t>・C列はドロップダウンリストから選択してください。L列からコピー&amp;ペーストもできます。</t>
    <rPh sb="2" eb="3">
      <t>レツ</t>
    </rPh>
    <rPh sb="16" eb="18">
      <t>センタク</t>
    </rPh>
    <rPh sb="26" eb="27">
      <t>レツ</t>
    </rPh>
    <phoneticPr fontId="1"/>
  </si>
  <si>
    <t>(手動入力、リストから選択またはL列からコピー&amp;ペースト)</t>
    <rPh sb="1" eb="3">
      <t>シュドウ</t>
    </rPh>
    <rPh sb="3" eb="5">
      <t>ニュウリョク</t>
    </rPh>
    <rPh sb="11" eb="13">
      <t>センタク</t>
    </rPh>
    <rPh sb="17" eb="18">
      <t>レツ</t>
    </rPh>
    <phoneticPr fontId="1"/>
  </si>
  <si>
    <t>(整数を手動入力してください)</t>
    <rPh sb="1" eb="3">
      <t>セイスウ</t>
    </rPh>
    <rPh sb="4" eb="6">
      <t>シュドウ</t>
    </rPh>
    <rPh sb="6" eb="8">
      <t>ニュウリョク</t>
    </rPh>
    <phoneticPr fontId="1"/>
  </si>
  <si>
    <t>WV-S65340-Z2N1</t>
    <phoneticPr fontId="1"/>
  </si>
  <si>
    <t>2MP(1080P) 21倍 屋外PTZ AIカメラ(ブラック)</t>
    <phoneticPr fontId="1"/>
  </si>
  <si>
    <t>※2022.11.23 V0.31で追加</t>
    <rPh sb="18" eb="20">
      <t>ツイカ</t>
    </rPh>
    <phoneticPr fontId="1"/>
  </si>
  <si>
    <t>WV-S65340-Z4N1</t>
    <phoneticPr fontId="1"/>
  </si>
  <si>
    <t>2MP(1080P) 40倍 屋外PTZ AIカメラ(ブラック)</t>
    <phoneticPr fontId="1"/>
  </si>
  <si>
    <t>2MP(1080P) 10倍 屋外PTZ AIカメラ 耐重塩害モデル</t>
    <phoneticPr fontId="1"/>
  </si>
  <si>
    <t>WV-S65301-Z1-1</t>
    <phoneticPr fontId="1"/>
  </si>
  <si>
    <t>2MP(1080P) 10倍 屋外PTZ AIカメラ(ブラック)</t>
    <phoneticPr fontId="1"/>
  </si>
  <si>
    <t>WV-S65302-Z2-1</t>
    <phoneticPr fontId="1"/>
  </si>
  <si>
    <t>AQ1審査指摘対応</t>
    <rPh sb="3" eb="5">
      <t>シンサ</t>
    </rPh>
    <rPh sb="5" eb="7">
      <t>シテキ</t>
    </rPh>
    <rPh sb="7" eb="9">
      <t>タイオウ</t>
    </rPh>
    <phoneticPr fontId="1"/>
  </si>
  <si>
    <t>AQ1審査指摘対応, 2023年1月発売の5品番追加</t>
    <rPh sb="3" eb="5">
      <t>シンサ</t>
    </rPh>
    <rPh sb="5" eb="7">
      <t>シテキ</t>
    </rPh>
    <rPh sb="7" eb="9">
      <t>タイオウ</t>
    </rPh>
    <rPh sb="15" eb="16">
      <t>ネン</t>
    </rPh>
    <rPh sb="17" eb="18">
      <t>ガツ</t>
    </rPh>
    <rPh sb="18" eb="20">
      <t>ハツバイ</t>
    </rPh>
    <rPh sb="22" eb="24">
      <t>ヒンバン</t>
    </rPh>
    <rPh sb="24" eb="26">
      <t>ツイカ</t>
    </rPh>
    <phoneticPr fontId="1"/>
  </si>
  <si>
    <t>WV-S65301-Z1S</t>
    <phoneticPr fontId="1"/>
  </si>
  <si>
    <t>※2022.11.24 V0.32で追加</t>
    <rPh sb="18" eb="20">
      <t>ツイカ</t>
    </rPh>
    <phoneticPr fontId="1"/>
  </si>
  <si>
    <t>2022.11.24</t>
    <phoneticPr fontId="1"/>
  </si>
  <si>
    <t>2022.11.30</t>
    <phoneticPr fontId="1"/>
  </si>
  <si>
    <t>正式リリース版</t>
    <rPh sb="0" eb="2">
      <t>セイシキ</t>
    </rPh>
    <rPh sb="6" eb="7">
      <t>バン</t>
    </rPh>
    <phoneticPr fontId="1"/>
  </si>
  <si>
    <t>※2023.2.2 V1.10で追加</t>
    <rPh sb="16" eb="18">
      <t>ツイカ</t>
    </rPh>
    <phoneticPr fontId="1"/>
  </si>
  <si>
    <t>WV-S65302-Z2-1</t>
  </si>
  <si>
    <t>WV-S61501-Z1</t>
  </si>
  <si>
    <t>WV-S61501-Z1</t>
    <phoneticPr fontId="1"/>
  </si>
  <si>
    <t>5MP 10倍 屋内 PTZ AIカメラ</t>
    <phoneticPr fontId="1"/>
  </si>
  <si>
    <t>5MP 10倍 屋外 PTZ AIカメラ</t>
    <phoneticPr fontId="1"/>
  </si>
  <si>
    <t>WV-S65501-Z1</t>
  </si>
  <si>
    <t>WV-S65501-Z1</t>
    <phoneticPr fontId="1"/>
  </si>
  <si>
    <t>2MP(1080P) 屋内 ボックス AIカメラ アナログ出力対応モデル</t>
    <phoneticPr fontId="1"/>
  </si>
  <si>
    <t>WV-S1136D</t>
  </si>
  <si>
    <t>WV-S1136D</t>
    <phoneticPr fontId="1"/>
  </si>
  <si>
    <t>2MP(1080P) 屋外 ハウジング一体 AIカメラ アナログ出力対応モデル</t>
    <phoneticPr fontId="1"/>
  </si>
  <si>
    <t>WV-S1536LDN</t>
  </si>
  <si>
    <t>WV-S1536LDN</t>
    <phoneticPr fontId="1"/>
  </si>
  <si>
    <t>2MP(1080P) 屋内 ドーム AIカメラ アナログ出力対応モデル</t>
    <phoneticPr fontId="1"/>
  </si>
  <si>
    <t>WV-S2136LD</t>
  </si>
  <si>
    <t>WV-S2136LD</t>
    <phoneticPr fontId="1"/>
  </si>
  <si>
    <t>4 x 5MP + 2MP(1080P) 屋外 PTZ一体型マルチセンサー AIカメラ</t>
    <phoneticPr fontId="1"/>
  </si>
  <si>
    <t>WV-X86531-Z2</t>
  </si>
  <si>
    <t>WV-X86531-Z2</t>
    <phoneticPr fontId="1"/>
  </si>
  <si>
    <t>WV-S4150</t>
    <phoneticPr fontId="1"/>
  </si>
  <si>
    <t>※2023.2.3 V1.10で追加 (漏れ)</t>
    <rPh sb="16" eb="18">
      <t>ツイカ</t>
    </rPh>
    <rPh sb="20" eb="21">
      <t>モ</t>
    </rPh>
    <phoneticPr fontId="1"/>
  </si>
  <si>
    <t>WV-S4550L</t>
    <phoneticPr fontId="1"/>
  </si>
  <si>
    <t>PoE++</t>
    <phoneticPr fontId="1"/>
  </si>
  <si>
    <t>クラス5</t>
    <phoneticPr fontId="1"/>
  </si>
  <si>
    <t>2023.2.17</t>
    <phoneticPr fontId="1"/>
  </si>
  <si>
    <t>2023年2月に対応する新カメラを追加</t>
    <rPh sb="4" eb="5">
      <t>ネン</t>
    </rPh>
    <rPh sb="6" eb="7">
      <t>ガツ</t>
    </rPh>
    <rPh sb="8" eb="10">
      <t>タイオウ</t>
    </rPh>
    <rPh sb="12" eb="13">
      <t>シン</t>
    </rPh>
    <rPh sb="17" eb="19">
      <t>ツイカ</t>
    </rPh>
    <phoneticPr fontId="1"/>
  </si>
  <si>
    <t>BB-SC382</t>
  </si>
  <si>
    <t>BB-SC384A</t>
  </si>
  <si>
    <t>BB-SC384B</t>
  </si>
  <si>
    <t>BB-SP104W</t>
  </si>
  <si>
    <t>BB-ST162A</t>
  </si>
  <si>
    <t>BB-ST165A</t>
  </si>
  <si>
    <t>BB-SW172A</t>
  </si>
  <si>
    <t>BB-SW174WA</t>
  </si>
  <si>
    <t>BB-SW175A</t>
  </si>
  <si>
    <t>DG-SC385</t>
  </si>
  <si>
    <t>WJ-GXE100</t>
  </si>
  <si>
    <t>WJ-GXE500</t>
  </si>
  <si>
    <t>WV-B51300-F3</t>
  </si>
  <si>
    <t>WV-B51300-F3W</t>
  </si>
  <si>
    <t>WV-B54300-F3</t>
  </si>
  <si>
    <t>WV-B54300-F3W</t>
  </si>
  <si>
    <t>WV-B61300-ZY</t>
  </si>
  <si>
    <t>WV-B61301-Z1</t>
  </si>
  <si>
    <t>WV-B61301-Z2</t>
  </si>
  <si>
    <t>WV-B65300-ZY</t>
  </si>
  <si>
    <t>WV-B65301-Z1</t>
  </si>
  <si>
    <t>WV-B65302-Z2</t>
  </si>
  <si>
    <t>WV-B71300-F3</t>
  </si>
  <si>
    <t>WV-B71300-F3-1</t>
  </si>
  <si>
    <t>WV-B71300-F3W1</t>
  </si>
  <si>
    <t>WV-S1110V</t>
  </si>
  <si>
    <t>WV-S1110VRJ</t>
  </si>
  <si>
    <t>WV-S1111</t>
  </si>
  <si>
    <t>WV-S1112</t>
  </si>
  <si>
    <t>WV-S1115V</t>
  </si>
  <si>
    <t>WV-S1116</t>
  </si>
  <si>
    <t>WV-S1116D</t>
  </si>
  <si>
    <t>WV-S1130V</t>
  </si>
  <si>
    <t>WV-S1130VRJ</t>
  </si>
  <si>
    <t>WV-S1130VRJUX</t>
  </si>
  <si>
    <t>WV-S1131</t>
  </si>
  <si>
    <t>WV-S1135V</t>
  </si>
  <si>
    <t>WV-S1135VUX</t>
  </si>
  <si>
    <t>WV-S1136J</t>
  </si>
  <si>
    <t>WV-S1136UX</t>
  </si>
  <si>
    <t>WV-S1510</t>
  </si>
  <si>
    <t>WV-S1510UX</t>
  </si>
  <si>
    <t>WV-S1511LNJ</t>
  </si>
  <si>
    <t>WV-S1515L</t>
  </si>
  <si>
    <t>WV-S1516LDN</t>
  </si>
  <si>
    <t>WV-S1516LN</t>
  </si>
  <si>
    <t>WV-S1531LNSJ</t>
  </si>
  <si>
    <t>WV-S1531LTNJ</t>
  </si>
  <si>
    <t>WV-S1536LBUX</t>
  </si>
  <si>
    <t>WV-S1536LNJ</t>
  </si>
  <si>
    <t>WV-S1536LNS</t>
  </si>
  <si>
    <t>WV-S1536LTNJ</t>
  </si>
  <si>
    <t>WV-S1536LTNUX</t>
  </si>
  <si>
    <t>WV-S1536LUX</t>
  </si>
  <si>
    <t>WV-S15500-V3LN</t>
  </si>
  <si>
    <t>WV-S1550LNJ</t>
  </si>
  <si>
    <t>WV-S1552LNJ</t>
  </si>
  <si>
    <t>WV-S15700-V2LK</t>
  </si>
  <si>
    <t>WV-S15700-V2LN</t>
  </si>
  <si>
    <t>WV-S1570LNJ</t>
  </si>
  <si>
    <t>WV-S1572LNJ</t>
  </si>
  <si>
    <t>WV-S2110J</t>
  </si>
  <si>
    <t>WV-S2110RJ</t>
  </si>
  <si>
    <t>WV-S2111L</t>
  </si>
  <si>
    <t>WV-S2115</t>
  </si>
  <si>
    <t>WV-S2116L</t>
  </si>
  <si>
    <t>WV-S2116LD</t>
  </si>
  <si>
    <t>WV-S2130</t>
  </si>
  <si>
    <t>WV-S2130RJ</t>
  </si>
  <si>
    <t>WV-S2130RJUX</t>
  </si>
  <si>
    <t>WV-S2131L</t>
  </si>
  <si>
    <t>WV-S2135</t>
  </si>
  <si>
    <t>WV-S2135UX</t>
  </si>
  <si>
    <t>WV-S2136LBUX</t>
  </si>
  <si>
    <t xml:space="preserve">WV-S2136LJ </t>
  </si>
  <si>
    <t>WV-S2136LUX</t>
  </si>
  <si>
    <t>WV-S22500-V3L</t>
  </si>
  <si>
    <t>WV-S2511LN</t>
  </si>
  <si>
    <t>WV-S2531LTN</t>
  </si>
  <si>
    <t>WV-S2536LNJ</t>
  </si>
  <si>
    <t>WV-S2536LNUX</t>
  </si>
  <si>
    <t>WV-S2536LTNJ</t>
  </si>
  <si>
    <t>WV-S2536LTNUX</t>
  </si>
  <si>
    <t>WV-S25500-V3LN</t>
  </si>
  <si>
    <t>WV-S2550LNJ</t>
  </si>
  <si>
    <t>WV-S2552LNJ</t>
  </si>
  <si>
    <t>WV-S25700-V2LN</t>
  </si>
  <si>
    <t>WV-S2570LNJ</t>
  </si>
  <si>
    <t>WV-S2572LNJ</t>
  </si>
  <si>
    <t>WV-S3110J</t>
  </si>
  <si>
    <t>WV-S3130J</t>
  </si>
  <si>
    <t>WV-S3130UX</t>
  </si>
  <si>
    <t>WV-S3131LUX</t>
  </si>
  <si>
    <t>WV-S3510J</t>
  </si>
  <si>
    <t>WV-S3530J</t>
  </si>
  <si>
    <t>WV-S3530UX</t>
  </si>
  <si>
    <t>WV-S4150</t>
  </si>
  <si>
    <t>WV-S4151UX</t>
  </si>
  <si>
    <t>WV-S4156UX</t>
  </si>
  <si>
    <t>WV-S4176J</t>
  </si>
  <si>
    <t>WV-S4176UX</t>
  </si>
  <si>
    <t>WV-S4550L</t>
  </si>
  <si>
    <t>WV-S4556LUX</t>
  </si>
  <si>
    <t>WV-S4576LJ</t>
  </si>
  <si>
    <t>WV-S4576LUX</t>
  </si>
  <si>
    <t>WV-S6110</t>
  </si>
  <si>
    <t>WV-S6111</t>
  </si>
  <si>
    <t>WV-S6130</t>
  </si>
  <si>
    <t>WV-S61300-ZY</t>
  </si>
  <si>
    <t>WV-S61301-Z1</t>
  </si>
  <si>
    <t>WV-S61301-Z2</t>
  </si>
  <si>
    <t>WV-S61302-Z4</t>
  </si>
  <si>
    <t xml:space="preserve">WV-S6131 </t>
  </si>
  <si>
    <t>WV-S65300-ZY</t>
  </si>
  <si>
    <t>WV-S65301-Z1</t>
  </si>
  <si>
    <t>WV-S65301-Z1-1</t>
  </si>
  <si>
    <t>WV-S65301-Z1S</t>
  </si>
  <si>
    <t>WV-S65302-Z2</t>
  </si>
  <si>
    <t>WV-S6530NJ</t>
  </si>
  <si>
    <t>WV-S6530NS</t>
  </si>
  <si>
    <t>WV-S6532LNJ</t>
  </si>
  <si>
    <t>WV-S6532LNSJ</t>
  </si>
  <si>
    <t>WV-S6532LNSUX</t>
  </si>
  <si>
    <t>WV-S6532LNUX</t>
  </si>
  <si>
    <t>WV-S65340-Z2K</t>
  </si>
  <si>
    <t>WV-S65340-Z2N</t>
  </si>
  <si>
    <t>WV-S65340-Z2N1</t>
  </si>
  <si>
    <t>WV-S65340-Z4K</t>
  </si>
  <si>
    <t>WV-S65340-Z4N</t>
  </si>
  <si>
    <t>WV-S65340-Z4N1</t>
  </si>
  <si>
    <t>WV-S7130UX</t>
  </si>
  <si>
    <t>WV-S7130WUX</t>
  </si>
  <si>
    <t>WV-S8530N</t>
  </si>
  <si>
    <t>WV-S8531NJ</t>
  </si>
  <si>
    <t>WV-S8543LUX</t>
  </si>
  <si>
    <t>WV-S8544LUX</t>
  </si>
  <si>
    <t>WV-S8573LUX</t>
  </si>
  <si>
    <t>WV-S8574LUX</t>
  </si>
  <si>
    <t>WV-SC385</t>
  </si>
  <si>
    <t>WV-SC386</t>
  </si>
  <si>
    <t>WV-SC387</t>
  </si>
  <si>
    <t>WV-SC387A</t>
  </si>
  <si>
    <t>WV-SC588</t>
  </si>
  <si>
    <t>WV-SC588A</t>
  </si>
  <si>
    <t>WV-SF132</t>
  </si>
  <si>
    <t>WV-SF135</t>
  </si>
  <si>
    <t>WV-SF138</t>
  </si>
  <si>
    <t>WV-SF438</t>
  </si>
  <si>
    <t>WV-SF539</t>
  </si>
  <si>
    <t>WV-SFN110</t>
  </si>
  <si>
    <t>WV-SFN130</t>
  </si>
  <si>
    <t>WV-SFN310AJ</t>
  </si>
  <si>
    <t>WV-SFN311</t>
  </si>
  <si>
    <t>WV-SFN311A</t>
  </si>
  <si>
    <t>WV-SFN480</t>
  </si>
  <si>
    <t>WV-SFN531</t>
  </si>
  <si>
    <t>WV-SFN611L</t>
  </si>
  <si>
    <t>WV-SFN631L</t>
  </si>
  <si>
    <t>WV-SFV110</t>
  </si>
  <si>
    <t>WV-SFV130</t>
  </si>
  <si>
    <t>WV-SFV311</t>
  </si>
  <si>
    <t>WV-SFV311A</t>
  </si>
  <si>
    <t>WV-SFV481</t>
  </si>
  <si>
    <t>WV-SFV531</t>
  </si>
  <si>
    <t>WV-SFV611L</t>
  </si>
  <si>
    <t>WV-SFV631LT</t>
  </si>
  <si>
    <t>WV-SFV781L</t>
  </si>
  <si>
    <t>WV-SP102</t>
  </si>
  <si>
    <t>WV-SP105A</t>
  </si>
  <si>
    <t>WV-SPN310AV</t>
  </si>
  <si>
    <t>WV-SPN311</t>
  </si>
  <si>
    <t>WV-SPN311A</t>
  </si>
  <si>
    <t>WV-SPN531</t>
  </si>
  <si>
    <t>WV-SPN531A</t>
  </si>
  <si>
    <t>WV-SPN611</t>
  </si>
  <si>
    <t>WV-SPN631</t>
  </si>
  <si>
    <t>WV-SPV781LJ</t>
  </si>
  <si>
    <t>WV-SPW310</t>
  </si>
  <si>
    <t>WV-SPW311AL</t>
  </si>
  <si>
    <t>WV-SPW611J</t>
  </si>
  <si>
    <t>WV-SUD638</t>
  </si>
  <si>
    <t>WV-SUD638-H</t>
  </si>
  <si>
    <t>WV-SUD638-HUX</t>
  </si>
  <si>
    <t>WV-SUD638-T</t>
  </si>
  <si>
    <t>WV-SUD638-TUX</t>
  </si>
  <si>
    <t>WV-SUD638UX</t>
  </si>
  <si>
    <t>WV-SW155</t>
  </si>
  <si>
    <t>WV-SW158</t>
  </si>
  <si>
    <t>WV-SW395AJ</t>
  </si>
  <si>
    <t>WV-SW395ASJ</t>
  </si>
  <si>
    <t>WV-SW395J</t>
  </si>
  <si>
    <t>WV-SW397AJ</t>
  </si>
  <si>
    <t>WV-SW397BJ</t>
  </si>
  <si>
    <t>WV-SW397J</t>
  </si>
  <si>
    <t>WV-SW458</t>
  </si>
  <si>
    <t>WV-SW559</t>
  </si>
  <si>
    <t>WV-SW598AJ</t>
  </si>
  <si>
    <t>WV-SW598ASJ</t>
  </si>
  <si>
    <t>WV-SW598J</t>
  </si>
  <si>
    <t>WV-U1113AJ</t>
  </si>
  <si>
    <t>WV-U1114AJ</t>
  </si>
  <si>
    <t>WV-U1114J</t>
  </si>
  <si>
    <t>WV-U1130A</t>
  </si>
  <si>
    <t>WV-U1132A</t>
  </si>
  <si>
    <t>WV-U1132AUX</t>
  </si>
  <si>
    <t xml:space="preserve">WV-U1133AJ </t>
  </si>
  <si>
    <t xml:space="preserve">WV-U1133J </t>
  </si>
  <si>
    <t>WV-U1134AJ</t>
  </si>
  <si>
    <t>WV-U1142A</t>
  </si>
  <si>
    <t>WV-U1532LA</t>
  </si>
  <si>
    <t>WV-U1532LAUX</t>
  </si>
  <si>
    <t>WV-U1542LA</t>
  </si>
  <si>
    <t>WV-U2114AJ</t>
  </si>
  <si>
    <t>WV-U2130LA</t>
  </si>
  <si>
    <t>WV-U2130LAUX</t>
  </si>
  <si>
    <t>WV-U2132LA</t>
  </si>
  <si>
    <t>WV-U2132LAUX</t>
  </si>
  <si>
    <t>WV-U2134AJ</t>
  </si>
  <si>
    <t>WV-U2134J</t>
  </si>
  <si>
    <t>WV-U2140LA</t>
  </si>
  <si>
    <t>WV-U2142LA</t>
  </si>
  <si>
    <t>WV-U2530LA</t>
  </si>
  <si>
    <t>WV-U2532LA</t>
  </si>
  <si>
    <t>WV-U2540LA</t>
  </si>
  <si>
    <t>WV-U2542LA</t>
  </si>
  <si>
    <t>WV-X1534LNJ</t>
  </si>
  <si>
    <t>WV-X1571LNJ</t>
  </si>
  <si>
    <t>WV-X2232LJ</t>
  </si>
  <si>
    <t>WV-X2533LNJ</t>
  </si>
  <si>
    <t>WV-X2571LNJ</t>
  </si>
  <si>
    <t>WV-X4171</t>
  </si>
  <si>
    <t>WV-X4571L</t>
  </si>
  <si>
    <t>WV-X6531NJ</t>
  </si>
  <si>
    <t>WV-X6533LNJ</t>
  </si>
  <si>
    <t>WV-X6533LNSJ</t>
  </si>
  <si>
    <t>WV-X6533LNSUX</t>
  </si>
  <si>
    <t>WV-X6533LNUX</t>
  </si>
  <si>
    <t>WV-X8570N</t>
  </si>
  <si>
    <t>WV-X8571NJ</t>
  </si>
  <si>
    <t>BB-SW175</t>
    <phoneticPr fontId="1"/>
  </si>
  <si>
    <t>※2023.5.11 V1.11で追加</t>
    <rPh sb="17" eb="19">
      <t>ツイカ</t>
    </rPh>
    <phoneticPr fontId="1"/>
  </si>
  <si>
    <t>WV-U85402-V2LJ</t>
    <phoneticPr fontId="1"/>
  </si>
  <si>
    <t>WV-S85402-V2LJ</t>
    <phoneticPr fontId="1"/>
  </si>
  <si>
    <t>WV-S85702-F3LJ</t>
    <phoneticPr fontId="1"/>
  </si>
  <si>
    <t>2 x 4MP 屋外 マルチセンサーカメラ</t>
    <rPh sb="8" eb="10">
      <t>オクガイ</t>
    </rPh>
    <phoneticPr fontId="1"/>
  </si>
  <si>
    <t>2 x 4MP 屋外 マルチセンサー AIカメラ</t>
    <rPh sb="8" eb="10">
      <t>オクガイ</t>
    </rPh>
    <phoneticPr fontId="1"/>
  </si>
  <si>
    <t>2 x 8MP 屋外 マルチセンサー AIカメラ</t>
    <rPh sb="8" eb="10">
      <t>オクガイ</t>
    </rPh>
    <phoneticPr fontId="1"/>
  </si>
  <si>
    <t>WV-S85702-F3LJ</t>
  </si>
  <si>
    <t>WV-U85402-V2LJ</t>
  </si>
  <si>
    <t>WV-S85402-V2LJ</t>
  </si>
  <si>
    <t>V1.11</t>
    <phoneticPr fontId="1"/>
  </si>
  <si>
    <t>2023.5.11</t>
    <phoneticPr fontId="1"/>
  </si>
  <si>
    <t>2023年5月に発売される新カメラを追加</t>
    <rPh sb="4" eb="5">
      <t>ネン</t>
    </rPh>
    <rPh sb="6" eb="7">
      <t>ガツ</t>
    </rPh>
    <rPh sb="8" eb="10">
      <t>ハツバイ</t>
    </rPh>
    <rPh sb="13" eb="14">
      <t>シン</t>
    </rPh>
    <rPh sb="18" eb="20">
      <t>ツイカ</t>
    </rPh>
    <phoneticPr fontId="1"/>
  </si>
  <si>
    <t>・NUシリーズ(V1.10)対応カメラ かつ 2023年5月12日時点で日本国内で発表済みの品番が選択可能</t>
    <rPh sb="14" eb="16">
      <t>タイオウ</t>
    </rPh>
    <rPh sb="27" eb="28">
      <t>ネン</t>
    </rPh>
    <rPh sb="29" eb="30">
      <t>ガツ</t>
    </rPh>
    <rPh sb="32" eb="33">
      <t>ニチ</t>
    </rPh>
    <rPh sb="33" eb="35">
      <t>ジテン</t>
    </rPh>
    <rPh sb="36" eb="38">
      <t>ニホン</t>
    </rPh>
    <rPh sb="38" eb="40">
      <t>コクナイ</t>
    </rPh>
    <rPh sb="41" eb="43">
      <t>ハッピョウ</t>
    </rPh>
    <rPh sb="43" eb="44">
      <t>ズ</t>
    </rPh>
    <rPh sb="46" eb="48">
      <t>ヒンバン</t>
    </rPh>
    <rPh sb="49" eb="51">
      <t>センタク</t>
    </rPh>
    <rPh sb="51" eb="53">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</si>
</sst>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V&quot;"/>
    <numFmt numFmtId="177" formatCode="#&quot;mA&quot;"/>
    <numFmt numFmtId="178" formatCode="0.0&quot;W&quot;"/>
    <numFmt numFmtId="179" formatCode="0.000&quot;Ω/m&quot;"/>
    <numFmt numFmtId="180" formatCode="0&quot;m&quot;"/>
    <numFmt numFmtId="181" formatCode="0&quot;V&quot;"/>
    <numFmt numFmtId="182" formatCode="0.00&quot;W&quot;"/>
  </numFmts>
  <fonts count="12" x14ac:knownFonts="1">
    <font>
      <sz val="11"/>
      <color theme="1"/>
      <name val="游ゴシック"/>
      <family val="2"/>
      <charset val="128"/>
      <scheme val="minor"/>
    </font>
    <font>
      <sz val="6"/>
      <name val="游ゴシック"/>
      <family val="2"/>
      <charset val="128"/>
      <scheme val="minor"/>
    </font>
    <font>
      <sz val="11"/>
      <color theme="1"/>
      <name val="Yu Gothic UI"/>
      <family val="3"/>
      <charset val="128"/>
    </font>
    <font>
      <sz val="11"/>
      <name val="Yu Gothic UI"/>
      <family val="3"/>
      <charset val="128"/>
    </font>
    <font>
      <sz val="11"/>
      <color rgb="FF000000"/>
      <name val="Arial"/>
      <family val="2"/>
    </font>
    <font>
      <b/>
      <sz val="14"/>
      <color theme="1"/>
      <name val="游ゴシック"/>
      <family val="3"/>
      <charset val="128"/>
    </font>
    <font>
      <sz val="11"/>
      <color theme="1"/>
      <name val="游ゴシック"/>
      <family val="3"/>
      <charset val="128"/>
    </font>
    <font>
      <b/>
      <sz val="11"/>
      <color theme="1"/>
      <name val="游ゴシック"/>
      <family val="3"/>
      <charset val="128"/>
    </font>
    <font>
      <b/>
      <sz val="11"/>
      <name val="游ゴシック"/>
      <family val="3"/>
      <charset val="128"/>
    </font>
    <font>
      <b/>
      <sz val="11"/>
      <color rgb="FF000000"/>
      <name val="游ゴシック"/>
      <family val="3"/>
      <charset val="128"/>
    </font>
    <font>
      <b/>
      <sz val="11"/>
      <color theme="1"/>
      <name val="游ゴシック"/>
      <family val="3"/>
      <charset val="128"/>
      <scheme val="minor"/>
    </font>
    <font>
      <b/>
      <sz val="8"/>
      <color theme="1"/>
      <name val="游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alignment vertical="center"/>
    </xf>
  </cellStyleXfs>
  <cellXfs count="66">
    <xf numFmtId="0" fontId="0" fillId="0" borderId="0" xfId="0">
      <alignment vertical="center"/>
    </xf>
    <xf numFmtId="176" fontId="0" fillId="0" borderId="0" xfId="0" applyNumberFormat="1">
      <alignment vertical="center"/>
    </xf>
    <xf numFmtId="177" fontId="0" fillId="0" borderId="0" xfId="0" applyNumberFormat="1">
      <alignment vertical="center"/>
    </xf>
    <xf numFmtId="178" fontId="0" fillId="0" borderId="0" xfId="0" applyNumberFormat="1">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horizontal="center" vertical="center"/>
    </xf>
    <xf numFmtId="0" fontId="0" fillId="0" borderId="0" xfId="0" applyAlignment="1">
      <alignment vertical="center" wrapText="1"/>
    </xf>
    <xf numFmtId="2" fontId="2" fillId="0" borderId="1" xfId="0" applyNumberFormat="1" applyFont="1" applyBorder="1">
      <alignment vertical="center"/>
    </xf>
    <xf numFmtId="0" fontId="2" fillId="0" borderId="1" xfId="0" applyFont="1" applyBorder="1" applyAlignment="1">
      <alignment vertical="center" wrapText="1"/>
    </xf>
    <xf numFmtId="0" fontId="3" fillId="0" borderId="0" xfId="0" applyFont="1">
      <alignment vertical="center"/>
    </xf>
    <xf numFmtId="176" fontId="2" fillId="0" borderId="0" xfId="0" applyNumberFormat="1" applyFont="1">
      <alignment vertical="center"/>
    </xf>
    <xf numFmtId="177" fontId="2" fillId="0" borderId="0" xfId="0" applyNumberFormat="1" applyFont="1">
      <alignment vertical="center"/>
    </xf>
    <xf numFmtId="178" fontId="2" fillId="0" borderId="0" xfId="0" applyNumberFormat="1" applyFont="1">
      <alignment vertical="center"/>
    </xf>
    <xf numFmtId="182" fontId="2" fillId="0" borderId="0" xfId="0" applyNumberFormat="1" applyFont="1">
      <alignment vertical="center"/>
    </xf>
    <xf numFmtId="0" fontId="4" fillId="0" borderId="0" xfId="0" applyFont="1">
      <alignment vertical="center"/>
    </xf>
    <xf numFmtId="182" fontId="0" fillId="0" borderId="0" xfId="0" applyNumberFormat="1">
      <alignment vertical="center"/>
    </xf>
    <xf numFmtId="0" fontId="7" fillId="2" borderId="1" xfId="0" applyFont="1" applyFill="1" applyBorder="1">
      <alignment vertical="center"/>
    </xf>
    <xf numFmtId="0" fontId="6" fillId="0" borderId="1" xfId="0" applyFont="1" applyBorder="1" applyAlignment="1">
      <alignment horizontal="center" vertical="center"/>
    </xf>
    <xf numFmtId="0" fontId="6" fillId="0" borderId="1" xfId="0" applyFont="1" applyBorder="1">
      <alignment vertical="center"/>
    </xf>
    <xf numFmtId="178" fontId="6" fillId="0" borderId="1" xfId="0" applyNumberFormat="1" applyFont="1" applyBorder="1">
      <alignment vertical="center"/>
    </xf>
    <xf numFmtId="0" fontId="6" fillId="0" borderId="1" xfId="0" applyFont="1" applyBorder="1" applyProtection="1">
      <alignment vertical="center"/>
      <protection hidden="1"/>
    </xf>
    <xf numFmtId="178" fontId="6" fillId="0" borderId="1" xfId="0" applyNumberFormat="1" applyFont="1" applyBorder="1" applyProtection="1">
      <alignment vertical="center"/>
      <protection hidden="1"/>
    </xf>
    <xf numFmtId="0" fontId="5" fillId="0" borderId="0" xfId="0" applyFont="1" applyAlignment="1">
      <alignment horizontal="left" vertical="center"/>
    </xf>
    <xf numFmtId="14" fontId="5" fillId="0" borderId="0" xfId="0" applyNumberFormat="1" applyFont="1" applyAlignment="1">
      <alignment horizontal="left" vertical="center"/>
    </xf>
    <xf numFmtId="0" fontId="6" fillId="0" borderId="0" xfId="0" applyFont="1">
      <alignment vertical="center"/>
    </xf>
    <xf numFmtId="181" fontId="6" fillId="0" borderId="0" xfId="0" applyNumberFormat="1" applyFont="1">
      <alignment vertical="center"/>
    </xf>
    <xf numFmtId="179" fontId="6" fillId="0" borderId="0" xfId="0" applyNumberFormat="1"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7" fillId="2" borderId="1" xfId="0" applyFont="1" applyFill="1" applyBorder="1" applyAlignment="1">
      <alignment horizontal="center" vertical="center"/>
    </xf>
    <xf numFmtId="0" fontId="8" fillId="2" borderId="1" xfId="0" applyFont="1" applyFill="1" applyBorder="1">
      <alignment vertical="center"/>
    </xf>
    <xf numFmtId="178" fontId="6" fillId="0" borderId="0" xfId="0" applyNumberFormat="1" applyFont="1">
      <alignment vertical="center"/>
    </xf>
    <xf numFmtId="0" fontId="7" fillId="2" borderId="1" xfId="0" applyFont="1" applyFill="1" applyBorder="1" applyAlignment="1">
      <alignment vertical="center" wrapText="1"/>
    </xf>
    <xf numFmtId="0" fontId="9" fillId="2" borderId="1" xfId="0" applyFont="1" applyFill="1" applyBorder="1">
      <alignment vertical="center"/>
    </xf>
    <xf numFmtId="0" fontId="7" fillId="3" borderId="1" xfId="0" applyFont="1" applyFill="1" applyBorder="1" applyAlignment="1">
      <alignment horizontal="center" vertical="center"/>
    </xf>
    <xf numFmtId="180" fontId="7" fillId="3" borderId="1" xfId="0" applyNumberFormat="1" applyFont="1" applyFill="1" applyBorder="1" applyProtection="1">
      <alignment vertical="center"/>
      <protection locked="0"/>
    </xf>
    <xf numFmtId="0" fontId="7" fillId="4" borderId="1" xfId="0" applyFont="1" applyFill="1" applyBorder="1" applyAlignment="1">
      <alignment horizontal="center" vertical="center"/>
    </xf>
    <xf numFmtId="182" fontId="7" fillId="4" borderId="1" xfId="0" applyNumberFormat="1" applyFont="1" applyFill="1" applyBorder="1" applyAlignment="1" applyProtection="1">
      <alignment horizontal="center" vertical="center"/>
      <protection locked="0"/>
    </xf>
    <xf numFmtId="0" fontId="7" fillId="2" borderId="1" xfId="0" applyFont="1" applyFill="1" applyBorder="1" applyProtection="1">
      <alignment vertical="center"/>
      <protection hidden="1"/>
    </xf>
    <xf numFmtId="182" fontId="7" fillId="4" borderId="1" xfId="0" applyNumberFormat="1" applyFont="1" applyFill="1" applyBorder="1" applyAlignment="1" applyProtection="1">
      <alignment horizontal="center" vertical="center"/>
      <protection hidden="1"/>
    </xf>
    <xf numFmtId="180" fontId="7" fillId="3" borderId="1" xfId="0" applyNumberFormat="1" applyFont="1" applyFill="1" applyBorder="1" applyProtection="1">
      <alignment vertical="center"/>
      <protection hidden="1"/>
    </xf>
    <xf numFmtId="182" fontId="7" fillId="4" borderId="1" xfId="0" applyNumberFormat="1" applyFont="1" applyFill="1" applyBorder="1" applyAlignment="1" applyProtection="1">
      <alignment horizontal="center" vertical="center"/>
      <protection locked="0" hidden="1"/>
    </xf>
    <xf numFmtId="0" fontId="0" fillId="5" borderId="0" xfId="0" applyFill="1">
      <alignment vertical="center"/>
    </xf>
    <xf numFmtId="0" fontId="7" fillId="0" borderId="0" xfId="0" applyFont="1" applyAlignment="1">
      <alignment horizontal="left" vertical="center"/>
    </xf>
    <xf numFmtId="0" fontId="11" fillId="2" borderId="0" xfId="0" applyFont="1" applyFill="1" applyAlignment="1">
      <alignment horizontal="left" vertical="center"/>
    </xf>
    <xf numFmtId="0" fontId="11" fillId="4" borderId="0" xfId="0" applyFont="1" applyFill="1" applyAlignment="1">
      <alignment horizontal="center" vertical="center"/>
    </xf>
    <xf numFmtId="0" fontId="11" fillId="3" borderId="0" xfId="0" applyFont="1" applyFill="1" applyAlignment="1">
      <alignment horizontal="center" vertical="center"/>
    </xf>
    <xf numFmtId="0" fontId="7" fillId="2" borderId="1" xfId="0" applyFont="1" applyFill="1" applyBorder="1" applyProtection="1">
      <alignment vertical="center"/>
      <protection locked="0" hidden="1"/>
    </xf>
    <xf numFmtId="0" fontId="7" fillId="0" borderId="0" xfId="0" applyFont="1" applyAlignment="1">
      <alignment horizontal="left" vertical="top" wrapText="1"/>
    </xf>
    <xf numFmtId="0" fontId="10" fillId="0" borderId="0" xfId="0" applyFont="1" applyAlignment="1">
      <alignment vertical="top"/>
    </xf>
    <xf numFmtId="0" fontId="6"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center" vertical="center"/>
    </xf>
    <xf numFmtId="0" fontId="5" fillId="0" borderId="2" xfId="0" applyFont="1" applyBorder="1">
      <alignment vertical="center"/>
    </xf>
    <xf numFmtId="0" fontId="6" fillId="0" borderId="8" xfId="0" applyFont="1" applyBorder="1">
      <alignment vertical="center"/>
    </xf>
    <xf numFmtId="0" fontId="5" fillId="0" borderId="4" xfId="0" applyFont="1" applyBorder="1">
      <alignment vertical="center"/>
    </xf>
    <xf numFmtId="0" fontId="6" fillId="0" borderId="1" xfId="0" applyFont="1" applyBorder="1">
      <alignment vertical="center"/>
    </xf>
    <xf numFmtId="0" fontId="5" fillId="0" borderId="6" xfId="0" applyFont="1" applyBorder="1">
      <alignment vertical="center"/>
    </xf>
    <xf numFmtId="0" fontId="6" fillId="0" borderId="9" xfId="0" applyFont="1" applyBorder="1">
      <alignment vertical="center"/>
    </xf>
    <xf numFmtId="178" fontId="5" fillId="0" borderId="8" xfId="0" applyNumberFormat="1" applyFont="1" applyBorder="1" applyAlignment="1">
      <alignment horizontal="left" vertical="center"/>
    </xf>
    <xf numFmtId="0" fontId="6" fillId="0" borderId="3" xfId="0" applyFont="1" applyBorder="1" applyAlignment="1">
      <alignment horizontal="left" vertical="center"/>
    </xf>
    <xf numFmtId="178" fontId="5" fillId="0" borderId="1" xfId="0" applyNumberFormat="1" applyFont="1" applyBorder="1">
      <alignment vertical="center"/>
    </xf>
    <xf numFmtId="0" fontId="6" fillId="0" borderId="5" xfId="0" applyFont="1" applyBorder="1">
      <alignment vertical="center"/>
    </xf>
    <xf numFmtId="178" fontId="5" fillId="0" borderId="9" xfId="0" applyNumberFormat="1" applyFont="1" applyBorder="1">
      <alignment vertical="center"/>
    </xf>
    <xf numFmtId="0" fontId="6" fillId="0" borderId="7" xfId="0" applyFont="1" applyBorder="1">
      <alignment vertical="center"/>
    </xf>
  </cellXfs>
  <cellStyles count="1">
    <cellStyle name="標準" xfId="0" builtinId="0"/>
  </cellStyles>
  <dxfs count="2">
    <dxf>
      <font>
        <color rgb="FFC00000"/>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72E72-46A1-46C3-A770-97CC4769DF48}">
  <dimension ref="A2:C14"/>
  <sheetViews>
    <sheetView workbookViewId="0">
      <selection activeCell="G28" sqref="G28"/>
    </sheetView>
  </sheetViews>
  <sheetFormatPr defaultColWidth="8.75" defaultRowHeight="16.5" x14ac:dyDescent="0.4"/>
  <cols>
    <col min="1" max="1" width="5.375" style="4" bestFit="1" customWidth="1"/>
    <col min="2" max="2" width="9.25" style="4" bestFit="1" customWidth="1"/>
    <col min="3" max="3" width="44.75" style="4" bestFit="1" customWidth="1"/>
    <col min="4" max="16384" width="8.75" style="4"/>
  </cols>
  <sheetData>
    <row r="2" spans="1:3" x14ac:dyDescent="0.4">
      <c r="A2" s="6" t="s">
        <v>32</v>
      </c>
      <c r="B2" s="6" t="s">
        <v>33</v>
      </c>
      <c r="C2" s="6" t="s">
        <v>34</v>
      </c>
    </row>
    <row r="3" spans="1:3" x14ac:dyDescent="0.4">
      <c r="A3" s="5">
        <v>0.01</v>
      </c>
      <c r="B3" s="5" t="s">
        <v>31</v>
      </c>
      <c r="C3" s="5" t="s">
        <v>35</v>
      </c>
    </row>
    <row r="4" spans="1:3" x14ac:dyDescent="0.4">
      <c r="A4" s="5">
        <v>0.02</v>
      </c>
      <c r="B4" s="5" t="s">
        <v>36</v>
      </c>
      <c r="C4" s="5" t="s">
        <v>37</v>
      </c>
    </row>
    <row r="5" spans="1:3" x14ac:dyDescent="0.4">
      <c r="A5" s="5">
        <v>0.03</v>
      </c>
      <c r="B5" s="5" t="s">
        <v>294</v>
      </c>
      <c r="C5" s="5" t="s">
        <v>295</v>
      </c>
    </row>
    <row r="6" spans="1:3" ht="33" x14ac:dyDescent="0.4">
      <c r="A6" s="8">
        <v>0.1</v>
      </c>
      <c r="B6" s="5" t="s">
        <v>297</v>
      </c>
      <c r="C6" s="9" t="s">
        <v>300</v>
      </c>
    </row>
    <row r="7" spans="1:3" x14ac:dyDescent="0.4">
      <c r="A7" s="8">
        <v>0.2</v>
      </c>
      <c r="B7" s="5" t="s">
        <v>521</v>
      </c>
      <c r="C7" s="5" t="s">
        <v>522</v>
      </c>
    </row>
    <row r="8" spans="1:3" x14ac:dyDescent="0.4">
      <c r="A8" s="8">
        <v>0.3</v>
      </c>
      <c r="B8" s="5" t="s">
        <v>528</v>
      </c>
      <c r="C8" s="5" t="s">
        <v>549</v>
      </c>
    </row>
    <row r="9" spans="1:3" x14ac:dyDescent="0.4">
      <c r="A9" s="8">
        <v>0.31</v>
      </c>
      <c r="B9" s="5" t="s">
        <v>531</v>
      </c>
      <c r="C9" s="5" t="s">
        <v>550</v>
      </c>
    </row>
    <row r="10" spans="1:3" x14ac:dyDescent="0.4">
      <c r="A10" s="8">
        <v>0.32</v>
      </c>
      <c r="B10" s="5" t="s">
        <v>553</v>
      </c>
      <c r="C10" s="5" t="s">
        <v>549</v>
      </c>
    </row>
    <row r="11" spans="1:3" x14ac:dyDescent="0.4">
      <c r="A11" s="8">
        <v>1</v>
      </c>
      <c r="B11" s="5" t="s">
        <v>554</v>
      </c>
      <c r="C11" s="5" t="s">
        <v>555</v>
      </c>
    </row>
    <row r="12" spans="1:3" x14ac:dyDescent="0.4">
      <c r="A12" s="5"/>
      <c r="B12" s="5"/>
      <c r="C12" s="5"/>
    </row>
    <row r="13" spans="1:3" x14ac:dyDescent="0.4">
      <c r="A13" s="5"/>
      <c r="B13" s="5"/>
      <c r="C13" s="5"/>
    </row>
    <row r="14" spans="1:3" x14ac:dyDescent="0.4">
      <c r="A14" s="5"/>
      <c r="B14" s="5"/>
      <c r="C14" s="5"/>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D4176-D33E-4B0A-BD65-1F6241632DDB}">
  <dimension ref="A2:C6"/>
  <sheetViews>
    <sheetView workbookViewId="0">
      <selection activeCell="C12" sqref="C12"/>
    </sheetView>
  </sheetViews>
  <sheetFormatPr defaultColWidth="8.75" defaultRowHeight="16.5" x14ac:dyDescent="0.4"/>
  <cols>
    <col min="1" max="1" width="5.375" style="4" bestFit="1" customWidth="1"/>
    <col min="2" max="2" width="9.25" style="4" bestFit="1" customWidth="1"/>
    <col min="3" max="3" width="44.75" style="4" bestFit="1" customWidth="1"/>
    <col min="4" max="16384" width="8.75" style="4"/>
  </cols>
  <sheetData>
    <row r="2" spans="1:3" x14ac:dyDescent="0.4">
      <c r="A2" s="6" t="s">
        <v>32</v>
      </c>
      <c r="B2" s="6" t="s">
        <v>33</v>
      </c>
      <c r="C2" s="6" t="s">
        <v>34</v>
      </c>
    </row>
    <row r="3" spans="1:3" x14ac:dyDescent="0.4">
      <c r="A3" s="8">
        <v>1</v>
      </c>
      <c r="B3" s="5" t="s">
        <v>554</v>
      </c>
      <c r="C3" s="5" t="s">
        <v>555</v>
      </c>
    </row>
    <row r="4" spans="1:3" x14ac:dyDescent="0.4">
      <c r="A4" s="8">
        <v>1.1000000000000001</v>
      </c>
      <c r="B4" s="5" t="s">
        <v>581</v>
      </c>
      <c r="C4" s="5" t="s">
        <v>582</v>
      </c>
    </row>
    <row r="5" spans="1:3" x14ac:dyDescent="0.4">
      <c r="A5" s="8">
        <v>1.1100000000000001</v>
      </c>
      <c r="B5" s="5" t="s">
        <v>834</v>
      </c>
      <c r="C5" s="5" t="s">
        <v>835</v>
      </c>
    </row>
    <row r="6" spans="1:3" x14ac:dyDescent="0.4">
      <c r="A6" s="5"/>
      <c r="B6" s="5"/>
      <c r="C6" s="5"/>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5"/>
  <sheetViews>
    <sheetView tabSelected="1" zoomScale="85" zoomScaleNormal="85" workbookViewId="0">
      <selection activeCell="G6" sqref="G6"/>
    </sheetView>
  </sheetViews>
  <sheetFormatPr defaultColWidth="8.75" defaultRowHeight="18.75" x14ac:dyDescent="0.4"/>
  <cols>
    <col min="1" max="1" width="8.75" style="25"/>
    <col min="2" max="2" width="3.5" style="25" bestFit="1" customWidth="1"/>
    <col min="3" max="3" width="39.625" style="25" customWidth="1"/>
    <col min="4" max="4" width="62.25" style="25" bestFit="1" customWidth="1"/>
    <col min="5" max="5" width="10.75" style="25" bestFit="1" customWidth="1"/>
    <col min="6" max="6" width="25.5" style="25" bestFit="1" customWidth="1"/>
    <col min="7" max="7" width="18.875" style="25" bestFit="1" customWidth="1"/>
    <col min="8" max="8" width="22.75" style="25" bestFit="1" customWidth="1"/>
    <col min="9" max="9" width="11" style="25" bestFit="1" customWidth="1"/>
    <col min="10" max="10" width="12.5" style="25" customWidth="1"/>
    <col min="11" max="11" width="12.625" style="25" hidden="1" customWidth="1"/>
    <col min="12" max="12" width="19.25" style="25" customWidth="1"/>
    <col min="13" max="16384" width="8.75" style="25"/>
  </cols>
  <sheetData>
    <row r="1" spans="1:11" ht="24" x14ac:dyDescent="0.4">
      <c r="A1" s="52" t="s">
        <v>520</v>
      </c>
      <c r="B1" s="52"/>
      <c r="C1" s="52"/>
      <c r="D1" s="52"/>
      <c r="E1" s="23" t="s">
        <v>833</v>
      </c>
      <c r="F1" s="24">
        <v>45058</v>
      </c>
      <c r="G1" s="24" t="s">
        <v>519</v>
      </c>
      <c r="H1" s="24"/>
    </row>
    <row r="2" spans="1:11" x14ac:dyDescent="0.4">
      <c r="D2" s="26"/>
      <c r="H2" s="27"/>
      <c r="K2" s="28" t="s">
        <v>299</v>
      </c>
    </row>
    <row r="3" spans="1:11" x14ac:dyDescent="0.4">
      <c r="B3" s="44" t="s">
        <v>836</v>
      </c>
      <c r="D3" s="26"/>
      <c r="H3" s="27"/>
      <c r="K3" s="28"/>
    </row>
    <row r="4" spans="1:11" x14ac:dyDescent="0.4">
      <c r="B4" s="44" t="s">
        <v>30</v>
      </c>
      <c r="D4" s="26"/>
      <c r="H4" s="27"/>
      <c r="K4" s="28"/>
    </row>
    <row r="5" spans="1:11" x14ac:dyDescent="0.4">
      <c r="B5" s="44" t="s">
        <v>537</v>
      </c>
      <c r="D5" s="26"/>
      <c r="H5" s="27"/>
      <c r="K5" s="28"/>
    </row>
    <row r="6" spans="1:11" x14ac:dyDescent="0.4">
      <c r="B6" s="44" t="s">
        <v>534</v>
      </c>
      <c r="D6" s="26"/>
      <c r="H6" s="27"/>
      <c r="K6" s="28"/>
    </row>
    <row r="7" spans="1:11" x14ac:dyDescent="0.4">
      <c r="B7" s="44" t="s">
        <v>535</v>
      </c>
      <c r="D7" s="26"/>
      <c r="H7" s="27"/>
      <c r="K7" s="28"/>
    </row>
    <row r="8" spans="1:11" x14ac:dyDescent="0.4">
      <c r="B8" s="44" t="s">
        <v>536</v>
      </c>
      <c r="D8" s="26"/>
      <c r="H8" s="27"/>
      <c r="K8" s="28"/>
    </row>
    <row r="9" spans="1:11" ht="19.5" thickBot="1" x14ac:dyDescent="0.45">
      <c r="B9" s="29"/>
      <c r="D9" s="26"/>
      <c r="H9" s="27"/>
      <c r="K9" s="28"/>
    </row>
    <row r="10" spans="1:11" ht="24" x14ac:dyDescent="0.4">
      <c r="B10" s="54" t="s">
        <v>526</v>
      </c>
      <c r="C10" s="55"/>
      <c r="D10" s="60">
        <f>SUM(I19:I34)</f>
        <v>0</v>
      </c>
      <c r="E10" s="61"/>
    </row>
    <row r="11" spans="1:11" ht="24" x14ac:dyDescent="0.4">
      <c r="B11" s="56" t="s">
        <v>523</v>
      </c>
      <c r="C11" s="57"/>
      <c r="D11" s="62" t="str">
        <f>IF(COUNTA(C$19:C$34)&lt;5, IF(D$10&lt;=50, "OK", "給電能力超過です 外部電源を追加してください"), "カメラ接続可能台数(4台)を超えています")</f>
        <v>OK</v>
      </c>
      <c r="E11" s="63"/>
    </row>
    <row r="12" spans="1:11" ht="24" x14ac:dyDescent="0.4">
      <c r="B12" s="56" t="s">
        <v>524</v>
      </c>
      <c r="C12" s="57"/>
      <c r="D12" s="62" t="str">
        <f>IF(COUNTA(C$19:C$34)&lt;9, IF(D$10&lt;=110, "OK", "給電能力超過です 外部電源を追加してください"), "カメラ接続可能台数(8台)を超えています")</f>
        <v>OK</v>
      </c>
      <c r="E12" s="63"/>
    </row>
    <row r="13" spans="1:11" ht="24" x14ac:dyDescent="0.4">
      <c r="B13" s="56" t="s">
        <v>525</v>
      </c>
      <c r="C13" s="57"/>
      <c r="D13" s="62" t="str">
        <f>IF(COUNTA(C$20:C$35)&lt;17, IF(D$10&lt;=110, "OK(9台目以降のカメラはカメラ電源ユニットに接続してください)", "給電能力超過です 外部電源を追加してください"), "ポート数が足りません")</f>
        <v>OK(9台目以降のカメラはカメラ電源ユニットに接続してください)</v>
      </c>
      <c r="E13" s="63"/>
    </row>
    <row r="14" spans="1:11" ht="24.75" thickBot="1" x14ac:dyDescent="0.45">
      <c r="B14" s="58" t="s">
        <v>296</v>
      </c>
      <c r="C14" s="59"/>
      <c r="D14" s="64" t="str">
        <f>IF(COUNTA(C$19:C$34)&lt;17,IF(D$10&lt;=233,"OK","給電能力超過です 外部電源を追加してください"),"ポート数が足りません")</f>
        <v>OK</v>
      </c>
      <c r="E14" s="65"/>
    </row>
    <row r="15" spans="1:11" x14ac:dyDescent="0.4">
      <c r="B15" s="29"/>
      <c r="D15" s="26"/>
      <c r="H15" s="27"/>
      <c r="K15" s="28"/>
    </row>
    <row r="16" spans="1:11" hidden="1" x14ac:dyDescent="0.4">
      <c r="B16" s="29"/>
      <c r="C16" s="25" t="s">
        <v>28</v>
      </c>
      <c r="D16" s="26">
        <v>54</v>
      </c>
      <c r="F16" s="25" t="s">
        <v>13</v>
      </c>
      <c r="H16" s="27">
        <v>0.125</v>
      </c>
      <c r="K16" s="28"/>
    </row>
    <row r="17" spans="2:12" x14ac:dyDescent="0.4">
      <c r="C17" s="45" t="s">
        <v>538</v>
      </c>
      <c r="D17" s="51" t="s">
        <v>29</v>
      </c>
      <c r="E17" s="51"/>
      <c r="F17" s="51"/>
      <c r="G17" s="46" t="s">
        <v>529</v>
      </c>
      <c r="H17" s="47" t="s">
        <v>539</v>
      </c>
      <c r="L17" s="19" t="s">
        <v>527</v>
      </c>
    </row>
    <row r="18" spans="2:12" x14ac:dyDescent="0.4">
      <c r="B18" s="19"/>
      <c r="C18" s="30" t="s">
        <v>23</v>
      </c>
      <c r="D18" s="18" t="s">
        <v>24</v>
      </c>
      <c r="E18" s="18" t="s">
        <v>25</v>
      </c>
      <c r="F18" s="18" t="s">
        <v>26</v>
      </c>
      <c r="G18" s="37" t="s">
        <v>298</v>
      </c>
      <c r="H18" s="35" t="s">
        <v>27</v>
      </c>
      <c r="I18" s="18" t="s">
        <v>28</v>
      </c>
      <c r="J18" s="28"/>
      <c r="L18" s="31" t="s">
        <v>583</v>
      </c>
    </row>
    <row r="19" spans="2:12" x14ac:dyDescent="0.4">
      <c r="B19" s="19">
        <v>1</v>
      </c>
      <c r="C19" s="48"/>
      <c r="D19" s="21" t="str">
        <f>IFERROR(VLOOKUP(C19, カメラリスト!C:I, 2,  FALSE),"")</f>
        <v/>
      </c>
      <c r="E19" s="21" t="str">
        <f>IFERROR(VLOOKUP(C19, カメラリスト!C:I, 3,  FALSE),"")</f>
        <v/>
      </c>
      <c r="F19" s="22" t="str">
        <f>IFERROR(VLOOKUP(C19, カメラリスト!C:K, 9,  FALSE),"")</f>
        <v/>
      </c>
      <c r="G19" s="38"/>
      <c r="H19" s="36">
        <v>100</v>
      </c>
      <c r="I19" s="20" t="str">
        <f t="shared" ref="I19:I34" si="0">IF(G19="✓", 0, IFERROR(IF(H19=0, F19, D$16*(D$16-SQRT(D$16*D$16-4*H19*H$16*F19))/(2*H19*H$16)),""))</f>
        <v/>
      </c>
      <c r="J19" s="32"/>
      <c r="L19" s="31" t="s">
        <v>302</v>
      </c>
    </row>
    <row r="20" spans="2:12" x14ac:dyDescent="0.4">
      <c r="B20" s="19">
        <v>2</v>
      </c>
      <c r="C20" s="48"/>
      <c r="D20" s="21" t="str">
        <f>IFERROR(VLOOKUP(C20, カメラリスト!C:I, 2,  FALSE),"")</f>
        <v/>
      </c>
      <c r="E20" s="21" t="str">
        <f>IFERROR(VLOOKUP(C20, カメラリスト!C:I, 3,  FALSE),"")</f>
        <v/>
      </c>
      <c r="F20" s="22" t="str">
        <f>IFERROR(VLOOKUP(C20, カメラリスト!C:K, 9,  FALSE),"")</f>
        <v/>
      </c>
      <c r="G20" s="38"/>
      <c r="H20" s="36">
        <v>100</v>
      </c>
      <c r="I20" s="20" t="str">
        <f t="shared" si="0"/>
        <v/>
      </c>
      <c r="J20" s="32"/>
      <c r="L20" s="31" t="s">
        <v>584</v>
      </c>
    </row>
    <row r="21" spans="2:12" x14ac:dyDescent="0.4">
      <c r="B21" s="19">
        <v>3</v>
      </c>
      <c r="C21" s="48"/>
      <c r="D21" s="21" t="str">
        <f>IFERROR(VLOOKUP(C21, カメラリスト!C:I, 2,  FALSE),"")</f>
        <v/>
      </c>
      <c r="E21" s="21" t="str">
        <f>IFERROR(VLOOKUP(C21, カメラリスト!C:I, 3,  FALSE),"")</f>
        <v/>
      </c>
      <c r="F21" s="22" t="str">
        <f>IFERROR(VLOOKUP(C21, カメラリスト!C:K, 9,  FALSE),"")</f>
        <v/>
      </c>
      <c r="G21" s="38"/>
      <c r="H21" s="36">
        <v>100</v>
      </c>
      <c r="I21" s="20" t="str">
        <f t="shared" si="0"/>
        <v/>
      </c>
      <c r="J21" s="32"/>
      <c r="L21" s="31" t="s">
        <v>585</v>
      </c>
    </row>
    <row r="22" spans="2:12" x14ac:dyDescent="0.4">
      <c r="B22" s="19">
        <v>4</v>
      </c>
      <c r="C22" s="48"/>
      <c r="D22" s="21" t="str">
        <f>IFERROR(VLOOKUP(C22, カメラリスト!C:I, 2,  FALSE),"")</f>
        <v/>
      </c>
      <c r="E22" s="21" t="str">
        <f>IFERROR(VLOOKUP(C22, カメラリスト!C:I, 3,  FALSE),"")</f>
        <v/>
      </c>
      <c r="F22" s="22" t="str">
        <f>IFERROR(VLOOKUP(C22, カメラリスト!C:K, 9,  FALSE),"")</f>
        <v/>
      </c>
      <c r="G22" s="38"/>
      <c r="H22" s="36">
        <v>100</v>
      </c>
      <c r="I22" s="20" t="str">
        <f t="shared" si="0"/>
        <v/>
      </c>
      <c r="J22" s="32"/>
      <c r="L22" s="31" t="s">
        <v>586</v>
      </c>
    </row>
    <row r="23" spans="2:12" x14ac:dyDescent="0.4">
      <c r="B23" s="19">
        <v>5</v>
      </c>
      <c r="C23" s="48"/>
      <c r="D23" s="21" t="str">
        <f>IFERROR(VLOOKUP(C23, カメラリスト!C:I, 2,  FALSE),"")</f>
        <v/>
      </c>
      <c r="E23" s="21" t="str">
        <f>IFERROR(VLOOKUP(C23, カメラリスト!C:I, 3,  FALSE),"")</f>
        <v/>
      </c>
      <c r="F23" s="22" t="str">
        <f>IFERROR(VLOOKUP(C23, カメラリスト!C:K, 9,  FALSE),"")</f>
        <v/>
      </c>
      <c r="G23" s="38"/>
      <c r="H23" s="36">
        <v>100</v>
      </c>
      <c r="I23" s="20" t="str">
        <f t="shared" si="0"/>
        <v/>
      </c>
      <c r="J23" s="32"/>
      <c r="L23" s="31" t="s">
        <v>303</v>
      </c>
    </row>
    <row r="24" spans="2:12" x14ac:dyDescent="0.4">
      <c r="B24" s="19">
        <v>6</v>
      </c>
      <c r="C24" s="48"/>
      <c r="D24" s="21" t="str">
        <f>IFERROR(VLOOKUP(C24, カメラリスト!C:I, 2,  FALSE),"")</f>
        <v/>
      </c>
      <c r="E24" s="21" t="str">
        <f>IFERROR(VLOOKUP(C24, カメラリスト!C:I, 3,  FALSE),"")</f>
        <v/>
      </c>
      <c r="F24" s="22" t="str">
        <f>IFERROR(VLOOKUP(C24, カメラリスト!C:K, 9,  FALSE),"")</f>
        <v/>
      </c>
      <c r="G24" s="38"/>
      <c r="H24" s="36">
        <v>100</v>
      </c>
      <c r="I24" s="20" t="str">
        <f t="shared" si="0"/>
        <v/>
      </c>
      <c r="J24" s="32"/>
      <c r="L24" s="31" t="s">
        <v>587</v>
      </c>
    </row>
    <row r="25" spans="2:12" x14ac:dyDescent="0.4">
      <c r="B25" s="19">
        <v>7</v>
      </c>
      <c r="C25" s="48"/>
      <c r="D25" s="21" t="str">
        <f>IFERROR(VLOOKUP(C25, カメラリスト!C:I, 2,  FALSE),"")</f>
        <v/>
      </c>
      <c r="E25" s="21" t="str">
        <f>IFERROR(VLOOKUP(C25, カメラリスト!C:I, 3,  FALSE),"")</f>
        <v/>
      </c>
      <c r="F25" s="22" t="str">
        <f>IFERROR(VLOOKUP(C25, カメラリスト!C:K, 9,  FALSE),"")</f>
        <v/>
      </c>
      <c r="G25" s="38"/>
      <c r="H25" s="36">
        <v>100</v>
      </c>
      <c r="I25" s="20" t="str">
        <f t="shared" si="0"/>
        <v/>
      </c>
      <c r="J25" s="32"/>
      <c r="L25" s="31" t="s">
        <v>304</v>
      </c>
    </row>
    <row r="26" spans="2:12" x14ac:dyDescent="0.4">
      <c r="B26" s="19">
        <v>8</v>
      </c>
      <c r="C26" s="48"/>
      <c r="D26" s="21" t="str">
        <f>IFERROR(VLOOKUP(C26, カメラリスト!C:I, 2,  FALSE),"")</f>
        <v/>
      </c>
      <c r="E26" s="21" t="str">
        <f>IFERROR(VLOOKUP(C26, カメラリスト!C:I, 3,  FALSE),"")</f>
        <v/>
      </c>
      <c r="F26" s="22" t="str">
        <f>IFERROR(VLOOKUP(C26, カメラリスト!C:K, 9,  FALSE),"")</f>
        <v/>
      </c>
      <c r="G26" s="42"/>
      <c r="H26" s="36">
        <v>100</v>
      </c>
      <c r="I26" s="20" t="str">
        <f t="shared" si="0"/>
        <v/>
      </c>
      <c r="J26" s="32"/>
      <c r="L26" s="31" t="s">
        <v>588</v>
      </c>
    </row>
    <row r="27" spans="2:12" x14ac:dyDescent="0.4">
      <c r="B27" s="19">
        <v>9</v>
      </c>
      <c r="C27" s="48"/>
      <c r="D27" s="21" t="str">
        <f>IFERROR(VLOOKUP(C27, カメラリスト!C:I, 2,  FALSE),"")</f>
        <v/>
      </c>
      <c r="E27" s="21" t="str">
        <f>IFERROR(VLOOKUP(C27, カメラリスト!C:I, 3,  FALSE),"")</f>
        <v/>
      </c>
      <c r="F27" s="22" t="str">
        <f>IFERROR(VLOOKUP(C27, カメラリスト!C:K, 9,  FALSE),"")</f>
        <v/>
      </c>
      <c r="G27" s="38"/>
      <c r="H27" s="36">
        <v>100</v>
      </c>
      <c r="I27" s="20" t="str">
        <f t="shared" si="0"/>
        <v/>
      </c>
      <c r="J27" s="32"/>
      <c r="L27" s="31" t="s">
        <v>305</v>
      </c>
    </row>
    <row r="28" spans="2:12" x14ac:dyDescent="0.4">
      <c r="B28" s="19">
        <v>10</v>
      </c>
      <c r="C28" s="48"/>
      <c r="D28" s="21" t="str">
        <f>IFERROR(VLOOKUP(C28, カメラリスト!C:I, 2,  FALSE),"")</f>
        <v/>
      </c>
      <c r="E28" s="21" t="str">
        <f>IFERROR(VLOOKUP(C28, カメラリスト!C:I, 3,  FALSE),"")</f>
        <v/>
      </c>
      <c r="F28" s="22" t="str">
        <f>IFERROR(VLOOKUP(C28, カメラリスト!C:K, 9,  FALSE),"")</f>
        <v/>
      </c>
      <c r="G28" s="38"/>
      <c r="H28" s="36">
        <v>100</v>
      </c>
      <c r="I28" s="20" t="str">
        <f t="shared" si="0"/>
        <v/>
      </c>
      <c r="J28" s="32"/>
      <c r="L28" s="31" t="s">
        <v>589</v>
      </c>
    </row>
    <row r="29" spans="2:12" x14ac:dyDescent="0.4">
      <c r="B29" s="19">
        <v>11</v>
      </c>
      <c r="C29" s="48"/>
      <c r="D29" s="21" t="str">
        <f>IFERROR(VLOOKUP(C29, カメラリスト!C:I, 2,  FALSE),"")</f>
        <v/>
      </c>
      <c r="E29" s="21" t="str">
        <f>IFERROR(VLOOKUP(C29, カメラリスト!C:I, 3,  FALSE),"")</f>
        <v/>
      </c>
      <c r="F29" s="22" t="str">
        <f>IFERROR(VLOOKUP(C29, カメラリスト!C:K, 9,  FALSE),"")</f>
        <v/>
      </c>
      <c r="G29" s="38"/>
      <c r="H29" s="36">
        <v>100</v>
      </c>
      <c r="I29" s="20" t="str">
        <f t="shared" si="0"/>
        <v/>
      </c>
      <c r="J29" s="32"/>
      <c r="L29" s="31" t="s">
        <v>306</v>
      </c>
    </row>
    <row r="30" spans="2:12" x14ac:dyDescent="0.4">
      <c r="B30" s="19">
        <v>12</v>
      </c>
      <c r="C30" s="48"/>
      <c r="D30" s="21" t="str">
        <f>IFERROR(VLOOKUP(C30, カメラリスト!C:I, 2,  FALSE),"")</f>
        <v/>
      </c>
      <c r="E30" s="21" t="str">
        <f>IFERROR(VLOOKUP(C30, カメラリスト!C:I, 3,  FALSE),"")</f>
        <v/>
      </c>
      <c r="F30" s="22" t="str">
        <f>IFERROR(VLOOKUP(C30, カメラリスト!C:K, 9,  FALSE),"")</f>
        <v/>
      </c>
      <c r="G30" s="38"/>
      <c r="H30" s="36">
        <v>100</v>
      </c>
      <c r="I30" s="20" t="str">
        <f t="shared" si="0"/>
        <v/>
      </c>
      <c r="J30" s="32"/>
      <c r="L30" s="31" t="s">
        <v>590</v>
      </c>
    </row>
    <row r="31" spans="2:12" x14ac:dyDescent="0.4">
      <c r="B31" s="19">
        <v>13</v>
      </c>
      <c r="C31" s="48"/>
      <c r="D31" s="21" t="str">
        <f>IFERROR(VLOOKUP(C31, カメラリスト!C:I, 2,  FALSE),"")</f>
        <v/>
      </c>
      <c r="E31" s="21" t="str">
        <f>IFERROR(VLOOKUP(C31, カメラリスト!C:I, 3,  FALSE),"")</f>
        <v/>
      </c>
      <c r="F31" s="22" t="str">
        <f>IFERROR(VLOOKUP(C31, カメラリスト!C:K, 9,  FALSE),"")</f>
        <v/>
      </c>
      <c r="G31" s="38"/>
      <c r="H31" s="36">
        <v>100</v>
      </c>
      <c r="I31" s="20" t="str">
        <f t="shared" si="0"/>
        <v/>
      </c>
      <c r="J31" s="32"/>
      <c r="L31" s="31" t="s">
        <v>822</v>
      </c>
    </row>
    <row r="32" spans="2:12" x14ac:dyDescent="0.4">
      <c r="B32" s="19">
        <v>14</v>
      </c>
      <c r="C32" s="48"/>
      <c r="D32" s="21" t="str">
        <f>IFERROR(VLOOKUP(C32, カメラリスト!C:I, 2,  FALSE),"")</f>
        <v/>
      </c>
      <c r="E32" s="21" t="str">
        <f>IFERROR(VLOOKUP(C32, カメラリスト!C:I, 3,  FALSE),"")</f>
        <v/>
      </c>
      <c r="F32" s="22" t="str">
        <f>IFERROR(VLOOKUP(C32, カメラリスト!C:K, 9,  FALSE),"")</f>
        <v/>
      </c>
      <c r="G32" s="38"/>
      <c r="H32" s="36">
        <v>100</v>
      </c>
      <c r="I32" s="20" t="str">
        <f t="shared" si="0"/>
        <v/>
      </c>
      <c r="J32" s="32"/>
      <c r="L32" s="31" t="s">
        <v>591</v>
      </c>
    </row>
    <row r="33" spans="2:12" x14ac:dyDescent="0.4">
      <c r="B33" s="19">
        <v>15</v>
      </c>
      <c r="C33" s="48"/>
      <c r="D33" s="21" t="str">
        <f>IFERROR(VLOOKUP(C33, カメラリスト!C:I, 2,  FALSE),"")</f>
        <v/>
      </c>
      <c r="E33" s="21" t="str">
        <f>IFERROR(VLOOKUP(C33, カメラリスト!C:I, 3,  FALSE),"")</f>
        <v/>
      </c>
      <c r="F33" s="22" t="str">
        <f>IFERROR(VLOOKUP(C33, カメラリスト!C:K, 9,  FALSE),"")</f>
        <v/>
      </c>
      <c r="G33" s="38"/>
      <c r="H33" s="36">
        <v>100</v>
      </c>
      <c r="I33" s="20" t="str">
        <f t="shared" si="0"/>
        <v/>
      </c>
      <c r="J33" s="32"/>
      <c r="L33" s="31" t="s">
        <v>301</v>
      </c>
    </row>
    <row r="34" spans="2:12" x14ac:dyDescent="0.4">
      <c r="B34" s="19">
        <v>16</v>
      </c>
      <c r="C34" s="48"/>
      <c r="D34" s="21" t="str">
        <f>IFERROR(VLOOKUP(C34, カメラリスト!C:I, 2,  FALSE),"")</f>
        <v/>
      </c>
      <c r="E34" s="21" t="str">
        <f>IFERROR(VLOOKUP(C34, カメラリスト!C:I, 3,  FALSE),"")</f>
        <v/>
      </c>
      <c r="F34" s="22" t="str">
        <f>IFERROR(VLOOKUP(C34, カメラリスト!C:K, 9,  FALSE),"")</f>
        <v/>
      </c>
      <c r="G34" s="38"/>
      <c r="H34" s="36">
        <v>100</v>
      </c>
      <c r="I34" s="20" t="str">
        <f t="shared" si="0"/>
        <v/>
      </c>
      <c r="J34" s="32"/>
      <c r="L34" s="31" t="s">
        <v>592</v>
      </c>
    </row>
    <row r="35" spans="2:12" x14ac:dyDescent="0.4">
      <c r="L35" s="31" t="s">
        <v>315</v>
      </c>
    </row>
    <row r="36" spans="2:12" x14ac:dyDescent="0.4">
      <c r="C36" s="53" t="s">
        <v>530</v>
      </c>
      <c r="D36" s="53"/>
      <c r="E36" s="53"/>
      <c r="F36" s="53"/>
      <c r="G36" s="53"/>
      <c r="H36" s="53"/>
      <c r="L36" s="31" t="s">
        <v>308</v>
      </c>
    </row>
    <row r="37" spans="2:12" x14ac:dyDescent="0.4">
      <c r="C37" s="39"/>
      <c r="D37" s="26"/>
      <c r="G37" s="40"/>
      <c r="H37" s="41">
        <v>100</v>
      </c>
      <c r="L37" s="31" t="s">
        <v>309</v>
      </c>
    </row>
    <row r="38" spans="2:12" x14ac:dyDescent="0.4">
      <c r="C38" s="29"/>
      <c r="L38" s="31" t="s">
        <v>325</v>
      </c>
    </row>
    <row r="39" spans="2:12" x14ac:dyDescent="0.4">
      <c r="C39" s="29"/>
      <c r="L39" s="31" t="s">
        <v>326</v>
      </c>
    </row>
    <row r="40" spans="2:12" x14ac:dyDescent="0.4">
      <c r="C40" s="49" t="s">
        <v>533</v>
      </c>
      <c r="D40" s="50"/>
      <c r="E40" s="50"/>
      <c r="F40" s="50"/>
      <c r="G40" s="50"/>
      <c r="H40" s="50"/>
      <c r="I40" s="50"/>
      <c r="L40" s="31" t="s">
        <v>323</v>
      </c>
    </row>
    <row r="41" spans="2:12" x14ac:dyDescent="0.4">
      <c r="C41" s="50"/>
      <c r="D41" s="50"/>
      <c r="E41" s="50"/>
      <c r="F41" s="50"/>
      <c r="G41" s="50"/>
      <c r="H41" s="50"/>
      <c r="I41" s="50"/>
      <c r="L41" s="31" t="s">
        <v>310</v>
      </c>
    </row>
    <row r="42" spans="2:12" x14ac:dyDescent="0.4">
      <c r="C42" s="50"/>
      <c r="D42" s="50"/>
      <c r="E42" s="50"/>
      <c r="F42" s="50"/>
      <c r="G42" s="50"/>
      <c r="H42" s="50"/>
      <c r="I42" s="50"/>
      <c r="L42" s="31" t="s">
        <v>311</v>
      </c>
    </row>
    <row r="43" spans="2:12" x14ac:dyDescent="0.4">
      <c r="C43" s="50"/>
      <c r="D43" s="50"/>
      <c r="E43" s="50"/>
      <c r="F43" s="50"/>
      <c r="G43" s="50"/>
      <c r="H43" s="50"/>
      <c r="I43" s="50"/>
      <c r="L43" s="31" t="s">
        <v>328</v>
      </c>
    </row>
    <row r="44" spans="2:12" x14ac:dyDescent="0.4">
      <c r="C44" s="50"/>
      <c r="D44" s="50"/>
      <c r="E44" s="50"/>
      <c r="F44" s="50"/>
      <c r="G44" s="50"/>
      <c r="H44" s="50"/>
      <c r="I44" s="50"/>
      <c r="L44" s="31" t="s">
        <v>329</v>
      </c>
    </row>
    <row r="45" spans="2:12" x14ac:dyDescent="0.4">
      <c r="L45" s="31" t="s">
        <v>312</v>
      </c>
    </row>
    <row r="46" spans="2:12" x14ac:dyDescent="0.4">
      <c r="L46" s="31" t="s">
        <v>313</v>
      </c>
    </row>
    <row r="47" spans="2:12" x14ac:dyDescent="0.4">
      <c r="L47" s="31" t="s">
        <v>316</v>
      </c>
    </row>
    <row r="48" spans="2:12" x14ac:dyDescent="0.4">
      <c r="L48" s="31" t="s">
        <v>317</v>
      </c>
    </row>
    <row r="49" spans="12:12" x14ac:dyDescent="0.4">
      <c r="L49" s="31" t="s">
        <v>318</v>
      </c>
    </row>
    <row r="50" spans="12:12" x14ac:dyDescent="0.4">
      <c r="L50" s="31" t="s">
        <v>327</v>
      </c>
    </row>
    <row r="51" spans="12:12" x14ac:dyDescent="0.4">
      <c r="L51" s="31" t="s">
        <v>412</v>
      </c>
    </row>
    <row r="52" spans="12:12" x14ac:dyDescent="0.4">
      <c r="L52" s="31" t="s">
        <v>319</v>
      </c>
    </row>
    <row r="53" spans="12:12" x14ac:dyDescent="0.4">
      <c r="L53" s="31" t="s">
        <v>320</v>
      </c>
    </row>
    <row r="54" spans="12:12" x14ac:dyDescent="0.4">
      <c r="L54" s="31" t="s">
        <v>321</v>
      </c>
    </row>
    <row r="55" spans="12:12" x14ac:dyDescent="0.4">
      <c r="L55" s="31" t="s">
        <v>322</v>
      </c>
    </row>
    <row r="56" spans="12:12" x14ac:dyDescent="0.4">
      <c r="L56" s="31" t="s">
        <v>324</v>
      </c>
    </row>
    <row r="57" spans="12:12" x14ac:dyDescent="0.4">
      <c r="L57" s="31" t="s">
        <v>314</v>
      </c>
    </row>
    <row r="58" spans="12:12" x14ac:dyDescent="0.4">
      <c r="L58" s="17" t="s">
        <v>593</v>
      </c>
    </row>
    <row r="59" spans="12:12" x14ac:dyDescent="0.4">
      <c r="L59" s="33" t="s">
        <v>594</v>
      </c>
    </row>
    <row r="60" spans="12:12" x14ac:dyDescent="0.4">
      <c r="L60" s="34" t="s">
        <v>595</v>
      </c>
    </row>
    <row r="61" spans="12:12" x14ac:dyDescent="0.4">
      <c r="L61" s="34" t="s">
        <v>596</v>
      </c>
    </row>
    <row r="62" spans="12:12" x14ac:dyDescent="0.4">
      <c r="L62" s="34" t="s">
        <v>597</v>
      </c>
    </row>
    <row r="63" spans="12:12" x14ac:dyDescent="0.4">
      <c r="L63" s="34" t="s">
        <v>598</v>
      </c>
    </row>
    <row r="64" spans="12:12" x14ac:dyDescent="0.4">
      <c r="L64" s="17" t="s">
        <v>599</v>
      </c>
    </row>
    <row r="65" spans="12:12" x14ac:dyDescent="0.4">
      <c r="L65" s="17" t="s">
        <v>600</v>
      </c>
    </row>
    <row r="66" spans="12:12" x14ac:dyDescent="0.4">
      <c r="L66" s="17" t="s">
        <v>601</v>
      </c>
    </row>
    <row r="67" spans="12:12" x14ac:dyDescent="0.4">
      <c r="L67" s="17" t="s">
        <v>602</v>
      </c>
    </row>
    <row r="68" spans="12:12" x14ac:dyDescent="0.4">
      <c r="L68" s="17" t="s">
        <v>603</v>
      </c>
    </row>
    <row r="69" spans="12:12" x14ac:dyDescent="0.4">
      <c r="L69" s="17" t="s">
        <v>604</v>
      </c>
    </row>
    <row r="70" spans="12:12" x14ac:dyDescent="0.4">
      <c r="L70" s="17" t="s">
        <v>605</v>
      </c>
    </row>
    <row r="71" spans="12:12" x14ac:dyDescent="0.4">
      <c r="L71" s="17" t="s">
        <v>606</v>
      </c>
    </row>
    <row r="72" spans="12:12" x14ac:dyDescent="0.4">
      <c r="L72" s="17" t="s">
        <v>134</v>
      </c>
    </row>
    <row r="73" spans="12:12" x14ac:dyDescent="0.4">
      <c r="L73" s="17" t="s">
        <v>607</v>
      </c>
    </row>
    <row r="74" spans="12:12" x14ac:dyDescent="0.4">
      <c r="L74" s="17" t="s">
        <v>608</v>
      </c>
    </row>
    <row r="75" spans="12:12" x14ac:dyDescent="0.4">
      <c r="L75" s="17" t="s">
        <v>609</v>
      </c>
    </row>
    <row r="76" spans="12:12" x14ac:dyDescent="0.4">
      <c r="L76" s="17" t="s">
        <v>610</v>
      </c>
    </row>
    <row r="77" spans="12:12" x14ac:dyDescent="0.4">
      <c r="L77" s="34" t="s">
        <v>429</v>
      </c>
    </row>
    <row r="78" spans="12:12" x14ac:dyDescent="0.4">
      <c r="L78" s="17" t="s">
        <v>611</v>
      </c>
    </row>
    <row r="79" spans="12:12" x14ac:dyDescent="0.4">
      <c r="L79" s="17" t="s">
        <v>612</v>
      </c>
    </row>
    <row r="80" spans="12:12" x14ac:dyDescent="0.4">
      <c r="L80" s="17" t="s">
        <v>613</v>
      </c>
    </row>
    <row r="81" spans="12:12" x14ac:dyDescent="0.4">
      <c r="L81" s="17" t="s">
        <v>614</v>
      </c>
    </row>
    <row r="82" spans="12:12" x14ac:dyDescent="0.4">
      <c r="L82" s="17" t="s">
        <v>615</v>
      </c>
    </row>
    <row r="83" spans="12:12" x14ac:dyDescent="0.4">
      <c r="L83" s="17" t="s">
        <v>616</v>
      </c>
    </row>
    <row r="84" spans="12:12" x14ac:dyDescent="0.4">
      <c r="L84" s="34" t="s">
        <v>617</v>
      </c>
    </row>
    <row r="85" spans="12:12" x14ac:dyDescent="0.4">
      <c r="L85" s="17" t="s">
        <v>618</v>
      </c>
    </row>
    <row r="86" spans="12:12" x14ac:dyDescent="0.4">
      <c r="L86" s="17" t="s">
        <v>619</v>
      </c>
    </row>
    <row r="87" spans="12:12" x14ac:dyDescent="0.4">
      <c r="L87" s="17" t="s">
        <v>620</v>
      </c>
    </row>
    <row r="88" spans="12:12" x14ac:dyDescent="0.4">
      <c r="L88" s="17" t="s">
        <v>565</v>
      </c>
    </row>
    <row r="89" spans="12:12" x14ac:dyDescent="0.4">
      <c r="L89" s="34" t="s">
        <v>621</v>
      </c>
    </row>
    <row r="90" spans="12:12" x14ac:dyDescent="0.4">
      <c r="L90" s="17" t="s">
        <v>622</v>
      </c>
    </row>
    <row r="91" spans="12:12" x14ac:dyDescent="0.4">
      <c r="L91" s="34" t="s">
        <v>623</v>
      </c>
    </row>
    <row r="92" spans="12:12" x14ac:dyDescent="0.4">
      <c r="L92" s="34" t="s">
        <v>624</v>
      </c>
    </row>
    <row r="93" spans="12:12" x14ac:dyDescent="0.4">
      <c r="L93" s="17" t="s">
        <v>426</v>
      </c>
    </row>
    <row r="94" spans="12:12" x14ac:dyDescent="0.4">
      <c r="L94" s="17" t="s">
        <v>625</v>
      </c>
    </row>
    <row r="95" spans="12:12" x14ac:dyDescent="0.4">
      <c r="L95" s="17" t="s">
        <v>626</v>
      </c>
    </row>
    <row r="96" spans="12:12" x14ac:dyDescent="0.4">
      <c r="L96" s="17" t="s">
        <v>627</v>
      </c>
    </row>
    <row r="97" spans="12:12" x14ac:dyDescent="0.4">
      <c r="L97" s="34" t="s">
        <v>628</v>
      </c>
    </row>
    <row r="98" spans="12:12" x14ac:dyDescent="0.4">
      <c r="L98" s="17" t="s">
        <v>427</v>
      </c>
    </row>
    <row r="99" spans="12:12" x14ac:dyDescent="0.4">
      <c r="L99" s="17" t="s">
        <v>629</v>
      </c>
    </row>
    <row r="100" spans="12:12" x14ac:dyDescent="0.4">
      <c r="L100" s="17" t="s">
        <v>630</v>
      </c>
    </row>
    <row r="101" spans="12:12" x14ac:dyDescent="0.4">
      <c r="L101" s="17" t="s">
        <v>631</v>
      </c>
    </row>
    <row r="102" spans="12:12" x14ac:dyDescent="0.4">
      <c r="L102" s="17" t="s">
        <v>568</v>
      </c>
    </row>
    <row r="103" spans="12:12" x14ac:dyDescent="0.4">
      <c r="L103" s="17" t="s">
        <v>632</v>
      </c>
    </row>
    <row r="104" spans="12:12" x14ac:dyDescent="0.4">
      <c r="L104" s="34" t="s">
        <v>633</v>
      </c>
    </row>
    <row r="105" spans="12:12" x14ac:dyDescent="0.4">
      <c r="L105" s="17" t="s">
        <v>634</v>
      </c>
    </row>
    <row r="106" spans="12:12" x14ac:dyDescent="0.4">
      <c r="L106" s="17" t="s">
        <v>635</v>
      </c>
    </row>
    <row r="107" spans="12:12" x14ac:dyDescent="0.4">
      <c r="L107" s="17" t="s">
        <v>636</v>
      </c>
    </row>
    <row r="108" spans="12:12" x14ac:dyDescent="0.4">
      <c r="L108" s="17" t="s">
        <v>637</v>
      </c>
    </row>
    <row r="109" spans="12:12" x14ac:dyDescent="0.4">
      <c r="L109" s="17" t="s">
        <v>638</v>
      </c>
    </row>
    <row r="110" spans="12:12" x14ac:dyDescent="0.4">
      <c r="L110" s="17" t="s">
        <v>639</v>
      </c>
    </row>
    <row r="111" spans="12:12" x14ac:dyDescent="0.4">
      <c r="L111" s="17" t="s">
        <v>640</v>
      </c>
    </row>
    <row r="112" spans="12:12" x14ac:dyDescent="0.4">
      <c r="L112" s="17" t="s">
        <v>641</v>
      </c>
    </row>
    <row r="113" spans="12:12" x14ac:dyDescent="0.4">
      <c r="L113" s="17" t="s">
        <v>642</v>
      </c>
    </row>
    <row r="114" spans="12:12" x14ac:dyDescent="0.4">
      <c r="L114" s="17" t="s">
        <v>643</v>
      </c>
    </row>
    <row r="115" spans="12:12" x14ac:dyDescent="0.4">
      <c r="L115" s="17" t="s">
        <v>644</v>
      </c>
    </row>
    <row r="116" spans="12:12" x14ac:dyDescent="0.4">
      <c r="L116" s="17" t="s">
        <v>645</v>
      </c>
    </row>
    <row r="117" spans="12:12" x14ac:dyDescent="0.4">
      <c r="L117" s="17" t="s">
        <v>646</v>
      </c>
    </row>
    <row r="118" spans="12:12" x14ac:dyDescent="0.4">
      <c r="L118" s="17" t="s">
        <v>647</v>
      </c>
    </row>
    <row r="119" spans="12:12" x14ac:dyDescent="0.4">
      <c r="L119" s="17" t="s">
        <v>648</v>
      </c>
    </row>
    <row r="120" spans="12:12" x14ac:dyDescent="0.4">
      <c r="L120" s="17" t="s">
        <v>649</v>
      </c>
    </row>
    <row r="121" spans="12:12" x14ac:dyDescent="0.4">
      <c r="L121" s="34" t="s">
        <v>650</v>
      </c>
    </row>
    <row r="122" spans="12:12" x14ac:dyDescent="0.4">
      <c r="L122" s="17" t="s">
        <v>651</v>
      </c>
    </row>
    <row r="123" spans="12:12" x14ac:dyDescent="0.4">
      <c r="L123" s="17" t="s">
        <v>652</v>
      </c>
    </row>
    <row r="124" spans="12:12" x14ac:dyDescent="0.4">
      <c r="L124" s="17" t="s">
        <v>653</v>
      </c>
    </row>
    <row r="125" spans="12:12" x14ac:dyDescent="0.4">
      <c r="L125" s="17" t="s">
        <v>654</v>
      </c>
    </row>
    <row r="126" spans="12:12" x14ac:dyDescent="0.4">
      <c r="L126" s="17" t="s">
        <v>655</v>
      </c>
    </row>
    <row r="127" spans="12:12" x14ac:dyDescent="0.4">
      <c r="L127" s="34" t="s">
        <v>656</v>
      </c>
    </row>
    <row r="128" spans="12:12" x14ac:dyDescent="0.4">
      <c r="L128" s="17" t="s">
        <v>571</v>
      </c>
    </row>
    <row r="129" spans="12:12" x14ac:dyDescent="0.4">
      <c r="L129" s="17" t="s">
        <v>657</v>
      </c>
    </row>
    <row r="130" spans="12:12" x14ac:dyDescent="0.4">
      <c r="L130" s="34" t="s">
        <v>658</v>
      </c>
    </row>
    <row r="131" spans="12:12" x14ac:dyDescent="0.4">
      <c r="L131" s="17" t="s">
        <v>659</v>
      </c>
    </row>
    <row r="132" spans="12:12" x14ac:dyDescent="0.4">
      <c r="L132" s="17" t="s">
        <v>660</v>
      </c>
    </row>
    <row r="133" spans="12:12" x14ac:dyDescent="0.4">
      <c r="L133" s="34" t="s">
        <v>425</v>
      </c>
    </row>
    <row r="134" spans="12:12" x14ac:dyDescent="0.4">
      <c r="L134" s="17" t="s">
        <v>661</v>
      </c>
    </row>
    <row r="135" spans="12:12" x14ac:dyDescent="0.4">
      <c r="L135" s="34" t="s">
        <v>662</v>
      </c>
    </row>
    <row r="136" spans="12:12" x14ac:dyDescent="0.4">
      <c r="L136" s="17" t="s">
        <v>663</v>
      </c>
    </row>
    <row r="137" spans="12:12" x14ac:dyDescent="0.4">
      <c r="L137" s="17" t="s">
        <v>664</v>
      </c>
    </row>
    <row r="138" spans="12:12" x14ac:dyDescent="0.4">
      <c r="L138" s="17" t="s">
        <v>665</v>
      </c>
    </row>
    <row r="139" spans="12:12" x14ac:dyDescent="0.4">
      <c r="L139" s="17" t="s">
        <v>666</v>
      </c>
    </row>
    <row r="140" spans="12:12" x14ac:dyDescent="0.4">
      <c r="L140" s="17" t="s">
        <v>667</v>
      </c>
    </row>
    <row r="141" spans="12:12" x14ac:dyDescent="0.4">
      <c r="L141" s="17" t="s">
        <v>668</v>
      </c>
    </row>
    <row r="142" spans="12:12" x14ac:dyDescent="0.4">
      <c r="L142" s="17" t="s">
        <v>669</v>
      </c>
    </row>
    <row r="143" spans="12:12" x14ac:dyDescent="0.4">
      <c r="L143" s="17" t="s">
        <v>670</v>
      </c>
    </row>
    <row r="144" spans="12:12" x14ac:dyDescent="0.4">
      <c r="L144" s="34" t="s">
        <v>671</v>
      </c>
    </row>
    <row r="145" spans="12:12" x14ac:dyDescent="0.4">
      <c r="L145" s="17" t="s">
        <v>672</v>
      </c>
    </row>
    <row r="146" spans="12:12" x14ac:dyDescent="0.4">
      <c r="L146" s="17" t="s">
        <v>673</v>
      </c>
    </row>
    <row r="147" spans="12:12" x14ac:dyDescent="0.4">
      <c r="L147" s="17" t="s">
        <v>674</v>
      </c>
    </row>
    <row r="148" spans="12:12" x14ac:dyDescent="0.4">
      <c r="L148" s="34" t="s">
        <v>675</v>
      </c>
    </row>
    <row r="149" spans="12:12" x14ac:dyDescent="0.4">
      <c r="L149" s="17" t="s">
        <v>676</v>
      </c>
    </row>
    <row r="150" spans="12:12" x14ac:dyDescent="0.4">
      <c r="L150" s="34" t="s">
        <v>677</v>
      </c>
    </row>
    <row r="151" spans="12:12" x14ac:dyDescent="0.4">
      <c r="L151" s="34" t="s">
        <v>678</v>
      </c>
    </row>
    <row r="152" spans="12:12" x14ac:dyDescent="0.4">
      <c r="L152" s="17" t="s">
        <v>679</v>
      </c>
    </row>
    <row r="153" spans="12:12" x14ac:dyDescent="0.4">
      <c r="L153" s="34" t="s">
        <v>680</v>
      </c>
    </row>
    <row r="154" spans="12:12" x14ac:dyDescent="0.4">
      <c r="L154" s="34" t="s">
        <v>424</v>
      </c>
    </row>
    <row r="155" spans="12:12" x14ac:dyDescent="0.4">
      <c r="L155" s="34" t="s">
        <v>681</v>
      </c>
    </row>
    <row r="156" spans="12:12" x14ac:dyDescent="0.4">
      <c r="L156" s="17" t="s">
        <v>682</v>
      </c>
    </row>
    <row r="157" spans="12:12" x14ac:dyDescent="0.4">
      <c r="L157" s="34" t="s">
        <v>683</v>
      </c>
    </row>
    <row r="158" spans="12:12" x14ac:dyDescent="0.4">
      <c r="L158" s="17" t="s">
        <v>684</v>
      </c>
    </row>
    <row r="159" spans="12:12" x14ac:dyDescent="0.4">
      <c r="L159" s="17" t="s">
        <v>423</v>
      </c>
    </row>
    <row r="160" spans="12:12" x14ac:dyDescent="0.4">
      <c r="L160" s="17" t="s">
        <v>685</v>
      </c>
    </row>
    <row r="161" spans="8:12" x14ac:dyDescent="0.4">
      <c r="L161" s="34" t="s">
        <v>686</v>
      </c>
    </row>
    <row r="162" spans="8:12" x14ac:dyDescent="0.4">
      <c r="L162" s="34" t="s">
        <v>687</v>
      </c>
    </row>
    <row r="163" spans="8:12" x14ac:dyDescent="0.4">
      <c r="L163" s="17" t="s">
        <v>688</v>
      </c>
    </row>
    <row r="164" spans="8:12" x14ac:dyDescent="0.4">
      <c r="L164" s="17" t="s">
        <v>689</v>
      </c>
    </row>
    <row r="165" spans="8:12" x14ac:dyDescent="0.4">
      <c r="L165" s="34" t="s">
        <v>690</v>
      </c>
    </row>
    <row r="166" spans="8:12" x14ac:dyDescent="0.4">
      <c r="L166" s="33" t="s">
        <v>691</v>
      </c>
    </row>
    <row r="167" spans="8:12" x14ac:dyDescent="0.4">
      <c r="L167" s="34" t="s">
        <v>692</v>
      </c>
    </row>
    <row r="168" spans="8:12" x14ac:dyDescent="0.4">
      <c r="L168" s="34" t="s">
        <v>693</v>
      </c>
    </row>
    <row r="169" spans="8:12" x14ac:dyDescent="0.4">
      <c r="L169" s="34" t="s">
        <v>694</v>
      </c>
    </row>
    <row r="170" spans="8:12" x14ac:dyDescent="0.4">
      <c r="L170" s="34" t="s">
        <v>694</v>
      </c>
    </row>
    <row r="171" spans="8:12" x14ac:dyDescent="0.4">
      <c r="L171" s="34" t="s">
        <v>695</v>
      </c>
    </row>
    <row r="172" spans="8:12" x14ac:dyDescent="0.4">
      <c r="L172" s="34" t="s">
        <v>558</v>
      </c>
    </row>
    <row r="173" spans="8:12" x14ac:dyDescent="0.4">
      <c r="L173" s="17" t="s">
        <v>696</v>
      </c>
    </row>
    <row r="174" spans="8:12" x14ac:dyDescent="0.4">
      <c r="L174" s="17" t="s">
        <v>697</v>
      </c>
    </row>
    <row r="175" spans="8:12" x14ac:dyDescent="0.4">
      <c r="L175" s="17" t="s">
        <v>698</v>
      </c>
    </row>
    <row r="176" spans="8:12" x14ac:dyDescent="0.4">
      <c r="H176" s="15"/>
      <c r="L176" s="17" t="s">
        <v>699</v>
      </c>
    </row>
    <row r="177" spans="8:12" x14ac:dyDescent="0.4">
      <c r="L177" s="34" t="s">
        <v>700</v>
      </c>
    </row>
    <row r="178" spans="8:12" x14ac:dyDescent="0.4">
      <c r="H178" s="15"/>
      <c r="L178" s="34" t="s">
        <v>557</v>
      </c>
    </row>
    <row r="179" spans="8:12" x14ac:dyDescent="0.4">
      <c r="H179" s="15"/>
      <c r="L179" s="34" t="s">
        <v>701</v>
      </c>
    </row>
    <row r="180" spans="8:12" x14ac:dyDescent="0.4">
      <c r="L180" s="34" t="s">
        <v>702</v>
      </c>
    </row>
    <row r="181" spans="8:12" x14ac:dyDescent="0.4">
      <c r="L181" s="34" t="s">
        <v>703</v>
      </c>
    </row>
    <row r="182" spans="8:12" x14ac:dyDescent="0.4">
      <c r="H182" s="15"/>
      <c r="L182" s="34" t="s">
        <v>704</v>
      </c>
    </row>
    <row r="183" spans="8:12" x14ac:dyDescent="0.4">
      <c r="L183" s="34" t="s">
        <v>705</v>
      </c>
    </row>
    <row r="184" spans="8:12" x14ac:dyDescent="0.4">
      <c r="L184" s="34" t="s">
        <v>706</v>
      </c>
    </row>
    <row r="185" spans="8:12" x14ac:dyDescent="0.4">
      <c r="H185" s="15"/>
      <c r="L185" s="17" t="s">
        <v>707</v>
      </c>
    </row>
    <row r="186" spans="8:12" x14ac:dyDescent="0.4">
      <c r="L186" s="17" t="s">
        <v>708</v>
      </c>
    </row>
    <row r="187" spans="8:12" x14ac:dyDescent="0.4">
      <c r="L187" s="17" t="s">
        <v>709</v>
      </c>
    </row>
    <row r="188" spans="8:12" x14ac:dyDescent="0.4">
      <c r="L188" s="17" t="s">
        <v>710</v>
      </c>
    </row>
    <row r="189" spans="8:12" x14ac:dyDescent="0.4">
      <c r="L189" s="17" t="s">
        <v>711</v>
      </c>
    </row>
    <row r="190" spans="8:12" x14ac:dyDescent="0.4">
      <c r="L190" s="17" t="s">
        <v>712</v>
      </c>
    </row>
    <row r="191" spans="8:12" x14ac:dyDescent="0.4">
      <c r="L191" s="17" t="s">
        <v>562</v>
      </c>
    </row>
    <row r="192" spans="8:12" x14ac:dyDescent="0.4">
      <c r="L192" s="17" t="s">
        <v>713</v>
      </c>
    </row>
    <row r="193" spans="12:12" x14ac:dyDescent="0.4">
      <c r="L193" s="31" t="s">
        <v>714</v>
      </c>
    </row>
    <row r="194" spans="12:12" x14ac:dyDescent="0.4">
      <c r="L194" s="31" t="s">
        <v>715</v>
      </c>
    </row>
    <row r="195" spans="12:12" x14ac:dyDescent="0.4">
      <c r="L195" s="31" t="s">
        <v>716</v>
      </c>
    </row>
    <row r="196" spans="12:12" x14ac:dyDescent="0.4">
      <c r="L196" s="31" t="s">
        <v>717</v>
      </c>
    </row>
    <row r="197" spans="12:12" x14ac:dyDescent="0.4">
      <c r="L197" s="31" t="s">
        <v>718</v>
      </c>
    </row>
    <row r="198" spans="12:12" x14ac:dyDescent="0.4">
      <c r="L198" s="31" t="s">
        <v>719</v>
      </c>
    </row>
    <row r="199" spans="12:12" x14ac:dyDescent="0.4">
      <c r="L199" s="31" t="s">
        <v>720</v>
      </c>
    </row>
    <row r="200" spans="12:12" x14ac:dyDescent="0.4">
      <c r="L200" s="31" t="s">
        <v>721</v>
      </c>
    </row>
    <row r="201" spans="12:12" x14ac:dyDescent="0.4">
      <c r="L201" s="31" t="s">
        <v>722</v>
      </c>
    </row>
    <row r="202" spans="12:12" x14ac:dyDescent="0.4">
      <c r="L202" s="31" t="s">
        <v>723</v>
      </c>
    </row>
    <row r="203" spans="12:12" x14ac:dyDescent="0.4">
      <c r="L203" s="31" t="s">
        <v>724</v>
      </c>
    </row>
    <row r="204" spans="12:12" x14ac:dyDescent="0.4">
      <c r="L204" s="31" t="s">
        <v>725</v>
      </c>
    </row>
    <row r="205" spans="12:12" x14ac:dyDescent="0.4">
      <c r="L205" s="31" t="s">
        <v>726</v>
      </c>
    </row>
    <row r="206" spans="12:12" x14ac:dyDescent="0.4">
      <c r="L206" s="31" t="s">
        <v>727</v>
      </c>
    </row>
    <row r="207" spans="12:12" x14ac:dyDescent="0.4">
      <c r="L207" s="31" t="s">
        <v>728</v>
      </c>
    </row>
    <row r="208" spans="12:12" x14ac:dyDescent="0.4">
      <c r="L208" s="31" t="s">
        <v>729</v>
      </c>
    </row>
    <row r="209" spans="12:12" x14ac:dyDescent="0.4">
      <c r="L209" s="31" t="s">
        <v>730</v>
      </c>
    </row>
    <row r="210" spans="12:12" x14ac:dyDescent="0.4">
      <c r="L210" s="31" t="s">
        <v>731</v>
      </c>
    </row>
    <row r="211" spans="12:12" x14ac:dyDescent="0.4">
      <c r="L211" s="31" t="s">
        <v>732</v>
      </c>
    </row>
    <row r="212" spans="12:12" x14ac:dyDescent="0.4">
      <c r="L212" s="31" t="s">
        <v>733</v>
      </c>
    </row>
    <row r="213" spans="12:12" x14ac:dyDescent="0.4">
      <c r="L213" s="31" t="s">
        <v>734</v>
      </c>
    </row>
    <row r="214" spans="12:12" x14ac:dyDescent="0.4">
      <c r="L214" s="31" t="s">
        <v>334</v>
      </c>
    </row>
    <row r="215" spans="12:12" x14ac:dyDescent="0.4">
      <c r="L215" s="31" t="s">
        <v>735</v>
      </c>
    </row>
    <row r="216" spans="12:12" x14ac:dyDescent="0.4">
      <c r="L216" s="31" t="s">
        <v>736</v>
      </c>
    </row>
    <row r="217" spans="12:12" x14ac:dyDescent="0.4">
      <c r="L217" s="31" t="s">
        <v>737</v>
      </c>
    </row>
    <row r="218" spans="12:12" x14ac:dyDescent="0.4">
      <c r="L218" s="31" t="s">
        <v>738</v>
      </c>
    </row>
    <row r="219" spans="12:12" x14ac:dyDescent="0.4">
      <c r="L219" s="31" t="s">
        <v>739</v>
      </c>
    </row>
    <row r="220" spans="12:12" x14ac:dyDescent="0.4">
      <c r="L220" s="31" t="s">
        <v>740</v>
      </c>
    </row>
    <row r="221" spans="12:12" x14ac:dyDescent="0.4">
      <c r="L221" s="31" t="s">
        <v>741</v>
      </c>
    </row>
    <row r="222" spans="12:12" x14ac:dyDescent="0.4">
      <c r="L222" s="31" t="s">
        <v>742</v>
      </c>
    </row>
    <row r="223" spans="12:12" x14ac:dyDescent="0.4">
      <c r="L223" s="31" t="s">
        <v>743</v>
      </c>
    </row>
    <row r="224" spans="12:12" x14ac:dyDescent="0.4">
      <c r="L224" s="31" t="s">
        <v>744</v>
      </c>
    </row>
    <row r="225" spans="12:12" x14ac:dyDescent="0.4">
      <c r="L225" s="31" t="s">
        <v>745</v>
      </c>
    </row>
    <row r="226" spans="12:12" x14ac:dyDescent="0.4">
      <c r="L226" s="31" t="s">
        <v>746</v>
      </c>
    </row>
    <row r="227" spans="12:12" x14ac:dyDescent="0.4">
      <c r="L227" s="31" t="s">
        <v>747</v>
      </c>
    </row>
    <row r="228" spans="12:12" x14ac:dyDescent="0.4">
      <c r="L228" s="31" t="s">
        <v>748</v>
      </c>
    </row>
    <row r="229" spans="12:12" x14ac:dyDescent="0.4">
      <c r="L229" s="31" t="s">
        <v>749</v>
      </c>
    </row>
    <row r="230" spans="12:12" x14ac:dyDescent="0.4">
      <c r="L230" s="31" t="s">
        <v>750</v>
      </c>
    </row>
    <row r="231" spans="12:12" x14ac:dyDescent="0.4">
      <c r="L231" s="31" t="s">
        <v>751</v>
      </c>
    </row>
    <row r="232" spans="12:12" x14ac:dyDescent="0.4">
      <c r="L232" s="31" t="s">
        <v>333</v>
      </c>
    </row>
    <row r="233" spans="12:12" x14ac:dyDescent="0.4">
      <c r="L233" s="31" t="s">
        <v>752</v>
      </c>
    </row>
    <row r="234" spans="12:12" x14ac:dyDescent="0.4">
      <c r="L234" s="31" t="s">
        <v>335</v>
      </c>
    </row>
    <row r="235" spans="12:12" x14ac:dyDescent="0.4">
      <c r="L235" s="31" t="s">
        <v>753</v>
      </c>
    </row>
    <row r="236" spans="12:12" x14ac:dyDescent="0.4">
      <c r="L236" s="31" t="s">
        <v>754</v>
      </c>
    </row>
    <row r="237" spans="12:12" x14ac:dyDescent="0.4">
      <c r="L237" s="31" t="s">
        <v>755</v>
      </c>
    </row>
    <row r="238" spans="12:12" x14ac:dyDescent="0.4">
      <c r="L238" s="31" t="s">
        <v>756</v>
      </c>
    </row>
    <row r="239" spans="12:12" x14ac:dyDescent="0.4">
      <c r="L239" s="31" t="s">
        <v>757</v>
      </c>
    </row>
    <row r="240" spans="12:12" x14ac:dyDescent="0.4">
      <c r="L240" s="31" t="s">
        <v>415</v>
      </c>
    </row>
    <row r="241" spans="12:12" x14ac:dyDescent="0.4">
      <c r="L241" s="31" t="s">
        <v>758</v>
      </c>
    </row>
    <row r="242" spans="12:12" x14ac:dyDescent="0.4">
      <c r="L242" s="31" t="s">
        <v>414</v>
      </c>
    </row>
    <row r="243" spans="12:12" x14ac:dyDescent="0.4">
      <c r="L243" s="31" t="s">
        <v>759</v>
      </c>
    </row>
    <row r="244" spans="12:12" x14ac:dyDescent="0.4">
      <c r="L244" s="31" t="s">
        <v>760</v>
      </c>
    </row>
    <row r="245" spans="12:12" x14ac:dyDescent="0.4">
      <c r="L245" s="17" t="s">
        <v>761</v>
      </c>
    </row>
    <row r="246" spans="12:12" x14ac:dyDescent="0.4">
      <c r="L246" s="17" t="s">
        <v>762</v>
      </c>
    </row>
    <row r="247" spans="12:12" x14ac:dyDescent="0.4">
      <c r="L247" s="34" t="s">
        <v>338</v>
      </c>
    </row>
    <row r="248" spans="12:12" x14ac:dyDescent="0.4">
      <c r="L248" s="17" t="s">
        <v>339</v>
      </c>
    </row>
    <row r="249" spans="12:12" x14ac:dyDescent="0.4">
      <c r="L249" s="34" t="s">
        <v>340</v>
      </c>
    </row>
    <row r="250" spans="12:12" x14ac:dyDescent="0.4">
      <c r="L250" s="34" t="s">
        <v>341</v>
      </c>
    </row>
    <row r="251" spans="12:12" x14ac:dyDescent="0.4">
      <c r="L251" s="31" t="s">
        <v>342</v>
      </c>
    </row>
    <row r="252" spans="12:12" x14ac:dyDescent="0.4">
      <c r="L252" s="31" t="s">
        <v>763</v>
      </c>
    </row>
    <row r="253" spans="12:12" x14ac:dyDescent="0.4">
      <c r="L253" s="31" t="s">
        <v>764</v>
      </c>
    </row>
    <row r="254" spans="12:12" x14ac:dyDescent="0.4">
      <c r="L254" s="31" t="s">
        <v>765</v>
      </c>
    </row>
    <row r="255" spans="12:12" x14ac:dyDescent="0.4">
      <c r="L255" s="31" t="s">
        <v>766</v>
      </c>
    </row>
    <row r="256" spans="12:12" x14ac:dyDescent="0.4">
      <c r="L256" s="31" t="s">
        <v>767</v>
      </c>
    </row>
    <row r="257" spans="12:12" x14ac:dyDescent="0.4">
      <c r="L257" s="31" t="s">
        <v>768</v>
      </c>
    </row>
    <row r="258" spans="12:12" x14ac:dyDescent="0.4">
      <c r="L258" s="31" t="s">
        <v>769</v>
      </c>
    </row>
    <row r="259" spans="12:12" x14ac:dyDescent="0.4">
      <c r="L259" s="31" t="s">
        <v>770</v>
      </c>
    </row>
    <row r="260" spans="12:12" x14ac:dyDescent="0.4">
      <c r="L260" s="31" t="s">
        <v>330</v>
      </c>
    </row>
    <row r="261" spans="12:12" x14ac:dyDescent="0.4">
      <c r="L261" s="31" t="s">
        <v>331</v>
      </c>
    </row>
    <row r="262" spans="12:12" x14ac:dyDescent="0.4">
      <c r="L262" s="31" t="s">
        <v>332</v>
      </c>
    </row>
    <row r="263" spans="12:12" x14ac:dyDescent="0.4">
      <c r="L263" s="31" t="s">
        <v>771</v>
      </c>
    </row>
    <row r="264" spans="12:12" x14ac:dyDescent="0.4">
      <c r="L264" s="31" t="s">
        <v>772</v>
      </c>
    </row>
    <row r="265" spans="12:12" x14ac:dyDescent="0.4">
      <c r="L265" s="31" t="s">
        <v>773</v>
      </c>
    </row>
    <row r="266" spans="12:12" x14ac:dyDescent="0.4">
      <c r="L266" s="31" t="s">
        <v>336</v>
      </c>
    </row>
    <row r="267" spans="12:12" x14ac:dyDescent="0.4">
      <c r="L267" s="31" t="s">
        <v>337</v>
      </c>
    </row>
    <row r="268" spans="12:12" x14ac:dyDescent="0.4">
      <c r="L268" s="31" t="s">
        <v>774</v>
      </c>
    </row>
    <row r="269" spans="12:12" x14ac:dyDescent="0.4">
      <c r="L269" s="31" t="s">
        <v>775</v>
      </c>
    </row>
    <row r="270" spans="12:12" x14ac:dyDescent="0.4">
      <c r="L270" s="17" t="s">
        <v>776</v>
      </c>
    </row>
    <row r="271" spans="12:12" x14ac:dyDescent="0.4">
      <c r="L271" s="34" t="s">
        <v>343</v>
      </c>
    </row>
    <row r="272" spans="12:12" x14ac:dyDescent="0.4">
      <c r="L272" s="17" t="s">
        <v>777</v>
      </c>
    </row>
    <row r="273" spans="12:12" x14ac:dyDescent="0.4">
      <c r="L273" s="17" t="s">
        <v>778</v>
      </c>
    </row>
    <row r="274" spans="12:12" x14ac:dyDescent="0.4">
      <c r="L274" s="34" t="s">
        <v>779</v>
      </c>
    </row>
    <row r="275" spans="12:12" x14ac:dyDescent="0.4">
      <c r="L275" s="17" t="s">
        <v>780</v>
      </c>
    </row>
    <row r="276" spans="12:12" x14ac:dyDescent="0.4">
      <c r="L276" s="34" t="s">
        <v>781</v>
      </c>
    </row>
    <row r="277" spans="12:12" x14ac:dyDescent="0.4">
      <c r="L277" s="17" t="s">
        <v>782</v>
      </c>
    </row>
    <row r="278" spans="12:12" x14ac:dyDescent="0.4">
      <c r="L278" s="17" t="s">
        <v>430</v>
      </c>
    </row>
    <row r="279" spans="12:12" x14ac:dyDescent="0.4">
      <c r="L279" s="17" t="s">
        <v>783</v>
      </c>
    </row>
    <row r="280" spans="12:12" x14ac:dyDescent="0.4">
      <c r="L280" s="17" t="s">
        <v>784</v>
      </c>
    </row>
    <row r="281" spans="12:12" x14ac:dyDescent="0.4">
      <c r="L281" s="34" t="s">
        <v>785</v>
      </c>
    </row>
    <row r="282" spans="12:12" x14ac:dyDescent="0.4">
      <c r="L282" s="34" t="s">
        <v>140</v>
      </c>
    </row>
    <row r="283" spans="12:12" x14ac:dyDescent="0.4">
      <c r="L283" s="17" t="s">
        <v>786</v>
      </c>
    </row>
    <row r="284" spans="12:12" x14ac:dyDescent="0.4">
      <c r="L284" s="34" t="s">
        <v>787</v>
      </c>
    </row>
    <row r="285" spans="12:12" x14ac:dyDescent="0.4">
      <c r="L285" s="34" t="s">
        <v>788</v>
      </c>
    </row>
    <row r="286" spans="12:12" x14ac:dyDescent="0.4">
      <c r="L286" s="17" t="s">
        <v>789</v>
      </c>
    </row>
    <row r="287" spans="12:12" x14ac:dyDescent="0.4">
      <c r="L287" s="17" t="s">
        <v>790</v>
      </c>
    </row>
    <row r="288" spans="12:12" x14ac:dyDescent="0.4">
      <c r="L288" s="17" t="s">
        <v>791</v>
      </c>
    </row>
    <row r="289" spans="12:12" x14ac:dyDescent="0.4">
      <c r="L289" s="34" t="s">
        <v>792</v>
      </c>
    </row>
    <row r="290" spans="12:12" x14ac:dyDescent="0.4">
      <c r="L290" s="17" t="s">
        <v>793</v>
      </c>
    </row>
    <row r="291" spans="12:12" x14ac:dyDescent="0.4">
      <c r="L291" s="17" t="s">
        <v>428</v>
      </c>
    </row>
    <row r="292" spans="12:12" x14ac:dyDescent="0.4">
      <c r="L292" s="17" t="s">
        <v>794</v>
      </c>
    </row>
    <row r="293" spans="12:12" x14ac:dyDescent="0.4">
      <c r="L293" s="34" t="s">
        <v>795</v>
      </c>
    </row>
    <row r="294" spans="12:12" x14ac:dyDescent="0.4">
      <c r="L294" s="34" t="s">
        <v>796</v>
      </c>
    </row>
    <row r="295" spans="12:12" x14ac:dyDescent="0.4">
      <c r="L295" s="34" t="s">
        <v>797</v>
      </c>
    </row>
    <row r="296" spans="12:12" x14ac:dyDescent="0.4">
      <c r="L296" s="34" t="s">
        <v>798</v>
      </c>
    </row>
    <row r="297" spans="12:12" x14ac:dyDescent="0.4">
      <c r="L297" s="34" t="s">
        <v>799</v>
      </c>
    </row>
    <row r="298" spans="12:12" x14ac:dyDescent="0.4">
      <c r="L298" s="34" t="s">
        <v>800</v>
      </c>
    </row>
    <row r="299" spans="12:12" x14ac:dyDescent="0.4">
      <c r="L299" s="17" t="s">
        <v>801</v>
      </c>
    </row>
    <row r="300" spans="12:12" x14ac:dyDescent="0.4">
      <c r="L300" s="17" t="s">
        <v>802</v>
      </c>
    </row>
    <row r="301" spans="12:12" x14ac:dyDescent="0.4">
      <c r="L301" s="17" t="s">
        <v>803</v>
      </c>
    </row>
    <row r="302" spans="12:12" x14ac:dyDescent="0.4">
      <c r="L302" s="17" t="s">
        <v>804</v>
      </c>
    </row>
    <row r="303" spans="12:12" x14ac:dyDescent="0.4">
      <c r="L303" s="17" t="s">
        <v>805</v>
      </c>
    </row>
    <row r="304" spans="12:12" x14ac:dyDescent="0.4">
      <c r="L304" s="17" t="s">
        <v>806</v>
      </c>
    </row>
    <row r="305" spans="12:12" x14ac:dyDescent="0.4">
      <c r="L305" s="17" t="s">
        <v>807</v>
      </c>
    </row>
    <row r="306" spans="12:12" x14ac:dyDescent="0.4">
      <c r="L306" s="34" t="s">
        <v>808</v>
      </c>
    </row>
    <row r="307" spans="12:12" x14ac:dyDescent="0.4">
      <c r="L307" s="34" t="s">
        <v>809</v>
      </c>
    </row>
    <row r="308" spans="12:12" x14ac:dyDescent="0.4">
      <c r="L308" s="34" t="s">
        <v>810</v>
      </c>
    </row>
    <row r="309" spans="12:12" x14ac:dyDescent="0.4">
      <c r="L309" s="17" t="s">
        <v>811</v>
      </c>
    </row>
    <row r="310" spans="12:12" x14ac:dyDescent="0.4">
      <c r="L310" s="17" t="s">
        <v>812</v>
      </c>
    </row>
    <row r="311" spans="12:12" x14ac:dyDescent="0.4">
      <c r="L311" s="34" t="s">
        <v>813</v>
      </c>
    </row>
    <row r="312" spans="12:12" x14ac:dyDescent="0.4">
      <c r="L312" s="34" t="s">
        <v>814</v>
      </c>
    </row>
    <row r="313" spans="12:12" x14ac:dyDescent="0.4">
      <c r="L313" s="17" t="s">
        <v>422</v>
      </c>
    </row>
    <row r="314" spans="12:12" x14ac:dyDescent="0.4">
      <c r="L314" s="17" t="s">
        <v>815</v>
      </c>
    </row>
    <row r="315" spans="12:12" x14ac:dyDescent="0.4">
      <c r="L315" s="17" t="s">
        <v>421</v>
      </c>
    </row>
    <row r="316" spans="12:12" x14ac:dyDescent="0.4">
      <c r="L316" s="17" t="s">
        <v>816</v>
      </c>
    </row>
    <row r="317" spans="12:12" x14ac:dyDescent="0.4">
      <c r="L317" s="17" t="s">
        <v>817</v>
      </c>
    </row>
    <row r="318" spans="12:12" x14ac:dyDescent="0.4">
      <c r="L318" s="17" t="s">
        <v>818</v>
      </c>
    </row>
    <row r="319" spans="12:12" x14ac:dyDescent="0.4">
      <c r="L319" s="17" t="s">
        <v>819</v>
      </c>
    </row>
    <row r="320" spans="12:12" x14ac:dyDescent="0.4">
      <c r="L320" s="17" t="s">
        <v>820</v>
      </c>
    </row>
    <row r="321" spans="12:12" x14ac:dyDescent="0.4">
      <c r="L321" s="17" t="s">
        <v>821</v>
      </c>
    </row>
    <row r="322" spans="12:12" x14ac:dyDescent="0.4">
      <c r="L322" s="17" t="s">
        <v>574</v>
      </c>
    </row>
    <row r="323" spans="12:12" x14ac:dyDescent="0.4">
      <c r="L323" s="48" t="s">
        <v>831</v>
      </c>
    </row>
    <row r="324" spans="12:12" x14ac:dyDescent="0.4">
      <c r="L324" s="48" t="s">
        <v>832</v>
      </c>
    </row>
    <row r="325" spans="12:12" x14ac:dyDescent="0.4">
      <c r="L325" s="48" t="s">
        <v>830</v>
      </c>
    </row>
  </sheetData>
  <sheetProtection algorithmName="SHA-512" hashValue="C7lQcc5436Ahm/r2snWnBxx5hNGnt0sVxZ8q3tLvv6ZfGojDJALtRDBLTDAH+cV89oXITpTpmADgzBmX29cCqQ==" saltValue="XOcGgOQWC3GL8F0rcUcgVw==" spinCount="100000" sheet="1" objects="1" scenarios="1"/>
  <sortState xmlns:xlrd2="http://schemas.microsoft.com/office/spreadsheetml/2017/richdata2" ref="L18:L314">
    <sortCondition ref="L18:L314"/>
  </sortState>
  <mergeCells count="14">
    <mergeCell ref="C40:I44"/>
    <mergeCell ref="D17:F17"/>
    <mergeCell ref="A1:D1"/>
    <mergeCell ref="C36:H36"/>
    <mergeCell ref="B10:C10"/>
    <mergeCell ref="B11:C11"/>
    <mergeCell ref="B12:C12"/>
    <mergeCell ref="B13:C13"/>
    <mergeCell ref="B14:C14"/>
    <mergeCell ref="D10:E10"/>
    <mergeCell ref="D11:E11"/>
    <mergeCell ref="D12:E12"/>
    <mergeCell ref="D13:E13"/>
    <mergeCell ref="D14:E14"/>
  </mergeCells>
  <phoneticPr fontId="1"/>
  <dataValidations count="2">
    <dataValidation type="whole" allowBlank="1" showInputMessage="1" showErrorMessage="1" error="1-100の範囲で記載してください" sqref="H19:H34 H37" xr:uid="{4CFF9ECE-7D7C-4437-88EB-4DDB9F69E592}">
      <formula1>1</formula1>
      <formula2>100</formula2>
    </dataValidation>
    <dataValidation type="list" allowBlank="1" showInputMessage="1" showErrorMessage="1" sqref="G37 G19:G34" xr:uid="{8105F0CF-8751-4442-A44C-588CE854D9FB}">
      <formula1>",✓"</formula1>
    </dataValidation>
  </dataValidation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containsText" priority="1" operator="containsText" id="{F551A61D-D130-4462-9B3E-671137B0E536}">
            <xm:f>NOT(ISERROR(SEARCH("超えています",D11)))</xm:f>
            <xm:f>"超えています"</xm:f>
            <x14:dxf>
              <font>
                <color rgb="FF9C0006"/>
              </font>
              <fill>
                <patternFill>
                  <bgColor rgb="FFFFC7CE"/>
                </patternFill>
              </fill>
            </x14:dxf>
          </x14:cfRule>
          <xm:sqref>D11:D14</xm:sqref>
        </x14:conditionalFormatting>
        <x14:conditionalFormatting xmlns:xm="http://schemas.microsoft.com/office/excel/2006/main">
          <x14:cfRule type="containsText" priority="2" operator="containsText" id="{01EE42FE-8345-47F1-BC83-FC945A2FA776}">
            <xm:f>NOT(ISERROR(SEARCH("給電能力超過",D11)))</xm:f>
            <xm:f>"給電能力超過"</xm:f>
            <x14:dxf>
              <font>
                <color rgb="FFC00000"/>
              </font>
              <fill>
                <patternFill>
                  <bgColor rgb="FFFFC7CE"/>
                </patternFill>
              </fill>
            </x14:dxf>
          </x14:cfRule>
          <xm:sqref>D11:D14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96198A32-A41A-4FA4-B807-9D7DFA711945}">
          <x14:formula1>
            <xm:f>カメラリスト!$C$2:$C$306</xm:f>
          </x14:formula1>
          <xm:sqref>L18:L322 C37</xm:sqref>
        </x14:dataValidation>
        <x14:dataValidation type="list" allowBlank="1" showInputMessage="1" showErrorMessage="1" xr:uid="{E042F266-865A-4963-8FE3-32AFA13FAF74}">
          <x14:formula1>
            <xm:f>カメラリスト!$C$2:$C$309</xm:f>
          </x14:formula1>
          <xm:sqref>C19:C34 L323:L325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309"/>
  <sheetViews>
    <sheetView topLeftCell="A284" zoomScale="85" zoomScaleNormal="85" workbookViewId="0">
      <selection activeCell="C307" sqref="C307:C309"/>
    </sheetView>
  </sheetViews>
  <sheetFormatPr defaultRowHeight="18.75" x14ac:dyDescent="0.4"/>
  <cols>
    <col min="1" max="1" width="10.5" bestFit="1" customWidth="1"/>
    <col min="2" max="2" width="8.625" customWidth="1"/>
    <col min="3" max="3" width="33.375" bestFit="1" customWidth="1"/>
    <col min="4" max="4" width="62.25" bestFit="1" customWidth="1"/>
    <col min="9" max="9" width="25.5" bestFit="1" customWidth="1"/>
    <col min="10" max="10" width="12.375" customWidth="1"/>
  </cols>
  <sheetData>
    <row r="2" spans="3:11" x14ac:dyDescent="0.4">
      <c r="C2" s="10" t="s">
        <v>411</v>
      </c>
      <c r="D2" s="4" t="s">
        <v>401</v>
      </c>
      <c r="E2" s="4" t="s">
        <v>7</v>
      </c>
      <c r="F2" s="4" t="s">
        <v>5</v>
      </c>
      <c r="G2" s="11">
        <v>48</v>
      </c>
      <c r="H2" s="12">
        <v>190</v>
      </c>
      <c r="I2" s="13">
        <v>9.1199999999999992</v>
      </c>
      <c r="J2" s="13">
        <v>9.1</v>
      </c>
      <c r="K2" s="13">
        <v>9.1199999999999992</v>
      </c>
    </row>
    <row r="3" spans="3:11" x14ac:dyDescent="0.4">
      <c r="C3" s="10" t="s">
        <v>302</v>
      </c>
      <c r="D3" s="4" t="s">
        <v>420</v>
      </c>
      <c r="E3" s="4" t="s">
        <v>7</v>
      </c>
      <c r="F3" s="4" t="s">
        <v>5</v>
      </c>
      <c r="G3" s="11">
        <v>48</v>
      </c>
      <c r="H3" s="12">
        <v>190</v>
      </c>
      <c r="I3" s="13">
        <v>9.1199999999999992</v>
      </c>
      <c r="J3" s="4"/>
      <c r="K3" s="13">
        <v>9.1199999999999992</v>
      </c>
    </row>
    <row r="4" spans="3:11" x14ac:dyDescent="0.4">
      <c r="C4" s="10" t="s">
        <v>344</v>
      </c>
      <c r="D4" s="4" t="s">
        <v>401</v>
      </c>
      <c r="E4" s="4" t="s">
        <v>7</v>
      </c>
      <c r="F4" s="4" t="s">
        <v>5</v>
      </c>
      <c r="G4" s="11">
        <v>48</v>
      </c>
      <c r="H4" s="12">
        <v>190</v>
      </c>
      <c r="I4" s="13">
        <v>9.1199999999999992</v>
      </c>
      <c r="J4" s="4"/>
      <c r="K4" s="13">
        <v>9.1199999999999992</v>
      </c>
    </row>
    <row r="5" spans="3:11" x14ac:dyDescent="0.4">
      <c r="C5" s="10" t="s">
        <v>410</v>
      </c>
      <c r="D5" s="4" t="s">
        <v>401</v>
      </c>
      <c r="E5" s="4" t="s">
        <v>7</v>
      </c>
      <c r="F5" s="4" t="s">
        <v>5</v>
      </c>
      <c r="G5" s="11">
        <v>48</v>
      </c>
      <c r="H5" s="12">
        <v>190</v>
      </c>
      <c r="I5" s="13">
        <v>9.1199999999999992</v>
      </c>
      <c r="J5" s="13">
        <v>9.1</v>
      </c>
      <c r="K5" s="13">
        <v>9.1199999999999992</v>
      </c>
    </row>
    <row r="6" spans="3:11" x14ac:dyDescent="0.4">
      <c r="C6" s="10" t="s">
        <v>400</v>
      </c>
      <c r="D6" s="4" t="s">
        <v>420</v>
      </c>
      <c r="E6" s="4" t="s">
        <v>409</v>
      </c>
      <c r="F6" s="4" t="s">
        <v>131</v>
      </c>
      <c r="G6" s="4"/>
      <c r="H6" s="4"/>
      <c r="I6" s="4"/>
      <c r="J6" s="4"/>
      <c r="K6" s="4" t="s">
        <v>229</v>
      </c>
    </row>
    <row r="7" spans="3:11" x14ac:dyDescent="0.4">
      <c r="C7" s="10" t="s">
        <v>303</v>
      </c>
      <c r="D7" s="4" t="s">
        <v>420</v>
      </c>
      <c r="E7" s="4" t="s">
        <v>7</v>
      </c>
      <c r="F7" s="4" t="s">
        <v>11</v>
      </c>
      <c r="G7" s="11">
        <v>48</v>
      </c>
      <c r="H7" s="12">
        <v>130</v>
      </c>
      <c r="I7" s="13">
        <v>6.24</v>
      </c>
      <c r="J7" s="4"/>
      <c r="K7" s="13">
        <v>6.24</v>
      </c>
    </row>
    <row r="8" spans="3:11" x14ac:dyDescent="0.4">
      <c r="C8" s="10" t="s">
        <v>404</v>
      </c>
      <c r="D8" s="4" t="s">
        <v>420</v>
      </c>
      <c r="E8" s="4" t="s">
        <v>7</v>
      </c>
      <c r="F8" s="4" t="s">
        <v>11</v>
      </c>
      <c r="G8" s="11">
        <v>48</v>
      </c>
      <c r="H8" s="12">
        <v>130</v>
      </c>
      <c r="I8" s="13">
        <v>6.24</v>
      </c>
      <c r="J8" s="4"/>
      <c r="K8" s="13">
        <v>6.24</v>
      </c>
    </row>
    <row r="9" spans="3:11" x14ac:dyDescent="0.4">
      <c r="C9" s="10" t="s">
        <v>304</v>
      </c>
      <c r="D9" s="4" t="s">
        <v>420</v>
      </c>
      <c r="E9" s="4" t="s">
        <v>7</v>
      </c>
      <c r="F9" s="4" t="s">
        <v>11</v>
      </c>
      <c r="G9" s="11">
        <v>48</v>
      </c>
      <c r="H9" s="12">
        <v>130</v>
      </c>
      <c r="I9" s="13">
        <v>6.24</v>
      </c>
      <c r="J9" s="4"/>
      <c r="K9" s="13">
        <v>6.24</v>
      </c>
    </row>
    <row r="10" spans="3:11" x14ac:dyDescent="0.4">
      <c r="C10" s="10" t="s">
        <v>405</v>
      </c>
      <c r="D10" s="4" t="s">
        <v>420</v>
      </c>
      <c r="E10" s="4" t="s">
        <v>7</v>
      </c>
      <c r="F10" s="4" t="s">
        <v>11</v>
      </c>
      <c r="G10" s="11">
        <v>48</v>
      </c>
      <c r="H10" s="12">
        <v>130</v>
      </c>
      <c r="I10" s="13">
        <v>6.24</v>
      </c>
      <c r="J10" s="4"/>
      <c r="K10" s="13">
        <v>6.24</v>
      </c>
    </row>
    <row r="11" spans="3:11" x14ac:dyDescent="0.4">
      <c r="C11" s="10" t="s">
        <v>305</v>
      </c>
      <c r="D11" s="4" t="s">
        <v>420</v>
      </c>
      <c r="E11" s="4" t="s">
        <v>7</v>
      </c>
      <c r="F11" s="4" t="s">
        <v>11</v>
      </c>
      <c r="G11" s="11">
        <v>48</v>
      </c>
      <c r="H11" s="12">
        <v>130</v>
      </c>
      <c r="I11" s="13">
        <v>6.24</v>
      </c>
      <c r="J11" s="4"/>
      <c r="K11" s="13">
        <v>6.24</v>
      </c>
    </row>
    <row r="12" spans="3:11" x14ac:dyDescent="0.4">
      <c r="C12" s="10" t="s">
        <v>406</v>
      </c>
      <c r="D12" s="4" t="s">
        <v>420</v>
      </c>
      <c r="E12" s="4" t="s">
        <v>7</v>
      </c>
      <c r="F12" s="4" t="s">
        <v>11</v>
      </c>
      <c r="G12" s="11">
        <v>48</v>
      </c>
      <c r="H12" s="12">
        <v>130</v>
      </c>
      <c r="I12" s="13">
        <v>6.24</v>
      </c>
      <c r="J12" s="4"/>
      <c r="K12" s="13">
        <v>6.24</v>
      </c>
    </row>
    <row r="13" spans="3:11" x14ac:dyDescent="0.4">
      <c r="C13" s="10" t="s">
        <v>306</v>
      </c>
      <c r="D13" s="4" t="s">
        <v>420</v>
      </c>
      <c r="E13" s="4" t="s">
        <v>403</v>
      </c>
      <c r="F13" s="4" t="s">
        <v>131</v>
      </c>
      <c r="G13" s="4"/>
      <c r="H13" s="4"/>
      <c r="I13" s="4"/>
      <c r="J13" s="4"/>
      <c r="K13" s="4" t="s">
        <v>229</v>
      </c>
    </row>
    <row r="14" spans="3:11" x14ac:dyDescent="0.4">
      <c r="C14" s="10" t="s">
        <v>408</v>
      </c>
      <c r="D14" s="4" t="s">
        <v>420</v>
      </c>
      <c r="E14" s="4" t="s">
        <v>403</v>
      </c>
      <c r="F14" s="4" t="s">
        <v>131</v>
      </c>
      <c r="G14" s="4"/>
      <c r="H14" s="4"/>
      <c r="I14" s="4"/>
      <c r="J14" s="4"/>
      <c r="K14" s="4" t="s">
        <v>229</v>
      </c>
    </row>
    <row r="15" spans="3:11" x14ac:dyDescent="0.4">
      <c r="C15" s="10" t="s">
        <v>307</v>
      </c>
      <c r="D15" s="4" t="s">
        <v>420</v>
      </c>
      <c r="E15" s="4" t="s">
        <v>7</v>
      </c>
      <c r="F15" s="4" t="s">
        <v>11</v>
      </c>
      <c r="G15" s="11">
        <v>48</v>
      </c>
      <c r="H15" s="12">
        <v>130</v>
      </c>
      <c r="I15" s="13">
        <v>6.24</v>
      </c>
      <c r="J15" s="4"/>
      <c r="K15" s="13">
        <v>6.24</v>
      </c>
    </row>
    <row r="16" spans="3:11" x14ac:dyDescent="0.4">
      <c r="C16" s="10" t="s">
        <v>407</v>
      </c>
      <c r="D16" s="4" t="s">
        <v>420</v>
      </c>
      <c r="E16" s="4" t="s">
        <v>7</v>
      </c>
      <c r="F16" s="4" t="s">
        <v>11</v>
      </c>
      <c r="G16" s="11">
        <v>48</v>
      </c>
      <c r="H16" s="12">
        <v>130</v>
      </c>
      <c r="I16" s="13">
        <v>6.24</v>
      </c>
      <c r="J16" s="4"/>
      <c r="K16" s="13">
        <v>6.24</v>
      </c>
    </row>
    <row r="17" spans="3:11" x14ac:dyDescent="0.4">
      <c r="C17" s="10" t="s">
        <v>301</v>
      </c>
      <c r="D17" s="4" t="s">
        <v>416</v>
      </c>
      <c r="E17" s="4" t="s">
        <v>7</v>
      </c>
      <c r="F17" s="4" t="s">
        <v>5</v>
      </c>
      <c r="G17" s="11"/>
      <c r="H17" s="12"/>
      <c r="I17" s="13"/>
      <c r="J17" s="13">
        <v>7.6</v>
      </c>
      <c r="K17" s="13">
        <v>7.6</v>
      </c>
    </row>
    <row r="18" spans="3:11" x14ac:dyDescent="0.4">
      <c r="C18" s="10" t="s">
        <v>413</v>
      </c>
      <c r="D18" s="4" t="s">
        <v>418</v>
      </c>
      <c r="E18" s="4" t="s">
        <v>7</v>
      </c>
      <c r="F18" s="4" t="s">
        <v>5</v>
      </c>
      <c r="G18" s="11"/>
      <c r="H18" s="12"/>
      <c r="I18" s="13"/>
      <c r="J18" s="13">
        <v>12</v>
      </c>
      <c r="K18" s="13">
        <v>12</v>
      </c>
    </row>
    <row r="19" spans="3:11" x14ac:dyDescent="0.4">
      <c r="C19" s="10" t="s">
        <v>315</v>
      </c>
      <c r="D19" s="4" t="s">
        <v>418</v>
      </c>
      <c r="E19" s="4" t="s">
        <v>7</v>
      </c>
      <c r="F19" s="4" t="s">
        <v>5</v>
      </c>
      <c r="G19" s="11">
        <v>48</v>
      </c>
      <c r="H19" s="12">
        <v>250</v>
      </c>
      <c r="I19" s="13">
        <v>12</v>
      </c>
      <c r="J19" s="13">
        <v>12</v>
      </c>
      <c r="K19" s="13">
        <v>12</v>
      </c>
    </row>
    <row r="20" spans="3:11" x14ac:dyDescent="0.4">
      <c r="C20" s="10" t="s">
        <v>308</v>
      </c>
      <c r="D20" s="4" t="s">
        <v>416</v>
      </c>
      <c r="E20" s="4" t="s">
        <v>7</v>
      </c>
      <c r="F20" s="4" t="s">
        <v>177</v>
      </c>
      <c r="G20" s="11">
        <v>48</v>
      </c>
      <c r="H20" s="12">
        <v>46</v>
      </c>
      <c r="I20" s="13">
        <v>2.2080000000000002</v>
      </c>
      <c r="J20" s="4"/>
      <c r="K20" s="13">
        <v>2.2080000000000002</v>
      </c>
    </row>
    <row r="21" spans="3:11" x14ac:dyDescent="0.4">
      <c r="C21" s="10" t="s">
        <v>309</v>
      </c>
      <c r="D21" s="4" t="s">
        <v>416</v>
      </c>
      <c r="E21" s="4" t="s">
        <v>7</v>
      </c>
      <c r="F21" s="4" t="s">
        <v>177</v>
      </c>
      <c r="G21" s="11">
        <v>48</v>
      </c>
      <c r="H21" s="12">
        <v>54</v>
      </c>
      <c r="I21" s="13">
        <v>2.5920000000000001</v>
      </c>
      <c r="J21" s="4"/>
      <c r="K21" s="13">
        <v>2.5920000000000001</v>
      </c>
    </row>
    <row r="22" spans="3:11" x14ac:dyDescent="0.4">
      <c r="C22" s="10" t="s">
        <v>325</v>
      </c>
      <c r="D22" s="4" t="s">
        <v>416</v>
      </c>
      <c r="E22" s="4" t="s">
        <v>7</v>
      </c>
      <c r="F22" s="4" t="s">
        <v>11</v>
      </c>
      <c r="G22" s="11"/>
      <c r="H22" s="12"/>
      <c r="I22" s="13"/>
      <c r="J22" s="13">
        <v>3.3</v>
      </c>
      <c r="K22" s="13">
        <v>3.3</v>
      </c>
    </row>
    <row r="23" spans="3:11" x14ac:dyDescent="0.4">
      <c r="C23" s="10" t="s">
        <v>326</v>
      </c>
      <c r="D23" s="4" t="s">
        <v>416</v>
      </c>
      <c r="E23" s="4" t="s">
        <v>7</v>
      </c>
      <c r="F23" s="4" t="s">
        <v>11</v>
      </c>
      <c r="G23" s="11"/>
      <c r="H23" s="12"/>
      <c r="I23" s="13"/>
      <c r="J23" s="13">
        <v>3.5</v>
      </c>
      <c r="K23" s="13">
        <v>3.5</v>
      </c>
    </row>
    <row r="24" spans="3:11" x14ac:dyDescent="0.4">
      <c r="C24" s="10" t="s">
        <v>323</v>
      </c>
      <c r="D24" s="4" t="s">
        <v>419</v>
      </c>
      <c r="E24" s="4" t="s">
        <v>7</v>
      </c>
      <c r="F24" s="4" t="s">
        <v>11</v>
      </c>
      <c r="G24" s="11">
        <v>48</v>
      </c>
      <c r="H24" s="12">
        <v>125</v>
      </c>
      <c r="I24" s="13">
        <v>6</v>
      </c>
      <c r="J24" s="13">
        <v>6</v>
      </c>
      <c r="K24" s="13">
        <v>6</v>
      </c>
    </row>
    <row r="25" spans="3:11" x14ac:dyDescent="0.4">
      <c r="C25" s="10" t="s">
        <v>310</v>
      </c>
      <c r="D25" s="4" t="s">
        <v>416</v>
      </c>
      <c r="E25" s="4" t="s">
        <v>7</v>
      </c>
      <c r="F25" s="4" t="s">
        <v>11</v>
      </c>
      <c r="G25" s="11">
        <v>48</v>
      </c>
      <c r="H25" s="12">
        <v>120</v>
      </c>
      <c r="I25" s="13">
        <v>5.76</v>
      </c>
      <c r="J25" s="4"/>
      <c r="K25" s="13">
        <v>5.76</v>
      </c>
    </row>
    <row r="26" spans="3:11" x14ac:dyDescent="0.4">
      <c r="C26" s="10" t="s">
        <v>311</v>
      </c>
      <c r="D26" s="4" t="s">
        <v>417</v>
      </c>
      <c r="E26" s="4" t="s">
        <v>7</v>
      </c>
      <c r="F26" s="4" t="s">
        <v>11</v>
      </c>
      <c r="G26" s="11"/>
      <c r="H26" s="12"/>
      <c r="I26" s="13"/>
      <c r="J26" s="13">
        <v>2</v>
      </c>
      <c r="K26" s="13">
        <v>2</v>
      </c>
    </row>
    <row r="27" spans="3:11" x14ac:dyDescent="0.4">
      <c r="C27" s="10" t="s">
        <v>328</v>
      </c>
      <c r="D27" s="4" t="s">
        <v>417</v>
      </c>
      <c r="E27" s="4" t="s">
        <v>7</v>
      </c>
      <c r="F27" s="4" t="s">
        <v>11</v>
      </c>
      <c r="G27" s="11"/>
      <c r="H27" s="12"/>
      <c r="I27" s="13"/>
      <c r="J27" s="13">
        <v>3.3</v>
      </c>
      <c r="K27" s="13">
        <v>3.3</v>
      </c>
    </row>
    <row r="28" spans="3:11" x14ac:dyDescent="0.4">
      <c r="C28" s="10" t="s">
        <v>329</v>
      </c>
      <c r="D28" s="4" t="s">
        <v>417</v>
      </c>
      <c r="E28" s="4" t="s">
        <v>7</v>
      </c>
      <c r="F28" s="4" t="s">
        <v>11</v>
      </c>
      <c r="G28" s="11"/>
      <c r="H28" s="12"/>
      <c r="I28" s="13"/>
      <c r="J28" s="13">
        <v>3.4</v>
      </c>
      <c r="K28" s="13">
        <v>3.4</v>
      </c>
    </row>
    <row r="29" spans="3:11" x14ac:dyDescent="0.4">
      <c r="C29" s="10" t="s">
        <v>312</v>
      </c>
      <c r="D29" s="4" t="s">
        <v>417</v>
      </c>
      <c r="E29" s="4" t="s">
        <v>7</v>
      </c>
      <c r="F29" s="4" t="s">
        <v>11</v>
      </c>
      <c r="G29" s="11">
        <v>48</v>
      </c>
      <c r="H29" s="12">
        <v>125</v>
      </c>
      <c r="I29" s="13">
        <v>6</v>
      </c>
      <c r="J29" s="4"/>
      <c r="K29" s="13">
        <v>6</v>
      </c>
    </row>
    <row r="30" spans="3:11" x14ac:dyDescent="0.4">
      <c r="C30" s="10" t="s">
        <v>313</v>
      </c>
      <c r="D30" s="4" t="s">
        <v>416</v>
      </c>
      <c r="E30" s="4" t="s">
        <v>7</v>
      </c>
      <c r="F30" s="4" t="s">
        <v>177</v>
      </c>
      <c r="G30" s="11">
        <v>48</v>
      </c>
      <c r="H30" s="12">
        <v>56</v>
      </c>
      <c r="I30" s="13">
        <v>2.6880000000000002</v>
      </c>
      <c r="J30" s="4"/>
      <c r="K30" s="13">
        <v>2.6880000000000002</v>
      </c>
    </row>
    <row r="31" spans="3:11" x14ac:dyDescent="0.4">
      <c r="C31" s="10" t="s">
        <v>316</v>
      </c>
      <c r="D31" s="4" t="s">
        <v>417</v>
      </c>
      <c r="E31" s="4" t="s">
        <v>7</v>
      </c>
      <c r="F31" s="4" t="s">
        <v>5</v>
      </c>
      <c r="G31" s="11">
        <v>48</v>
      </c>
      <c r="H31" s="12">
        <v>70</v>
      </c>
      <c r="I31" s="13">
        <v>3.36</v>
      </c>
      <c r="J31" s="4"/>
      <c r="K31" s="13">
        <v>3.36</v>
      </c>
    </row>
    <row r="32" spans="3:11" x14ac:dyDescent="0.4">
      <c r="C32" s="10" t="s">
        <v>317</v>
      </c>
      <c r="D32" s="4" t="s">
        <v>417</v>
      </c>
      <c r="E32" s="4" t="s">
        <v>7</v>
      </c>
      <c r="F32" s="4" t="s">
        <v>5</v>
      </c>
      <c r="G32" s="11">
        <v>48</v>
      </c>
      <c r="H32" s="12">
        <v>200</v>
      </c>
      <c r="I32" s="13">
        <v>9.6</v>
      </c>
      <c r="J32" s="4"/>
      <c r="K32" s="13">
        <v>9.6</v>
      </c>
    </row>
    <row r="33" spans="1:11" x14ac:dyDescent="0.4">
      <c r="C33" s="10" t="s">
        <v>318</v>
      </c>
      <c r="D33" s="4" t="s">
        <v>417</v>
      </c>
      <c r="E33" s="4" t="s">
        <v>7</v>
      </c>
      <c r="F33" s="4" t="s">
        <v>5</v>
      </c>
      <c r="G33" s="11">
        <v>48</v>
      </c>
      <c r="H33" s="12">
        <v>200</v>
      </c>
      <c r="I33" s="13">
        <v>9.6</v>
      </c>
      <c r="J33" s="4"/>
      <c r="K33" s="13">
        <v>9.6</v>
      </c>
    </row>
    <row r="34" spans="1:11" x14ac:dyDescent="0.4">
      <c r="C34" s="10" t="s">
        <v>327</v>
      </c>
      <c r="D34" s="4" t="s">
        <v>416</v>
      </c>
      <c r="E34" s="4" t="s">
        <v>7</v>
      </c>
      <c r="F34" s="4" t="s">
        <v>5</v>
      </c>
      <c r="G34" s="11">
        <v>48</v>
      </c>
      <c r="H34" s="12">
        <v>80</v>
      </c>
      <c r="I34" s="13">
        <v>3.84</v>
      </c>
      <c r="J34" s="13"/>
      <c r="K34" s="13">
        <v>3.84</v>
      </c>
    </row>
    <row r="35" spans="1:11" x14ac:dyDescent="0.4">
      <c r="C35" s="10" t="s">
        <v>412</v>
      </c>
      <c r="D35" s="4" t="s">
        <v>416</v>
      </c>
      <c r="E35" s="4" t="s">
        <v>7</v>
      </c>
      <c r="F35" s="4" t="s">
        <v>5</v>
      </c>
      <c r="G35" s="11">
        <v>48</v>
      </c>
      <c r="H35" s="12">
        <v>240</v>
      </c>
      <c r="I35" s="13">
        <v>11.52</v>
      </c>
      <c r="J35" s="4"/>
      <c r="K35" s="13">
        <v>11.52</v>
      </c>
    </row>
    <row r="36" spans="1:11" x14ac:dyDescent="0.4">
      <c r="C36" s="10" t="s">
        <v>319</v>
      </c>
      <c r="D36" s="4" t="s">
        <v>418</v>
      </c>
      <c r="E36" s="4" t="s">
        <v>1</v>
      </c>
      <c r="F36" s="4" t="s">
        <v>6</v>
      </c>
      <c r="G36" s="11"/>
      <c r="H36" s="12"/>
      <c r="I36" s="13"/>
      <c r="J36" s="13">
        <v>24</v>
      </c>
      <c r="K36" s="13">
        <v>24</v>
      </c>
    </row>
    <row r="37" spans="1:11" x14ac:dyDescent="0.4">
      <c r="C37" s="10" t="s">
        <v>320</v>
      </c>
      <c r="D37" s="4" t="s">
        <v>418</v>
      </c>
      <c r="E37" s="4" t="s">
        <v>1</v>
      </c>
      <c r="F37" s="4" t="s">
        <v>6</v>
      </c>
      <c r="G37" s="11">
        <v>54</v>
      </c>
      <c r="H37" s="12">
        <v>440</v>
      </c>
      <c r="I37" s="13">
        <v>23.76</v>
      </c>
      <c r="J37" s="4"/>
      <c r="K37" s="13">
        <v>23.76</v>
      </c>
    </row>
    <row r="38" spans="1:11" x14ac:dyDescent="0.4">
      <c r="C38" s="10" t="s">
        <v>321</v>
      </c>
      <c r="D38" s="4" t="s">
        <v>418</v>
      </c>
      <c r="E38" s="4" t="s">
        <v>1</v>
      </c>
      <c r="F38" s="4" t="s">
        <v>6</v>
      </c>
      <c r="G38" s="11">
        <v>54</v>
      </c>
      <c r="H38" s="12">
        <v>460</v>
      </c>
      <c r="I38" s="13">
        <v>24.84</v>
      </c>
      <c r="J38" s="13">
        <v>25</v>
      </c>
      <c r="K38" s="13">
        <v>24.84</v>
      </c>
    </row>
    <row r="39" spans="1:11" x14ac:dyDescent="0.4">
      <c r="C39" s="10" t="s">
        <v>322</v>
      </c>
      <c r="D39" s="4" t="s">
        <v>418</v>
      </c>
      <c r="E39" s="4" t="s">
        <v>1</v>
      </c>
      <c r="F39" s="4" t="s">
        <v>6</v>
      </c>
      <c r="G39" s="11">
        <v>54</v>
      </c>
      <c r="H39" s="12">
        <v>460</v>
      </c>
      <c r="I39" s="13">
        <v>24.84</v>
      </c>
      <c r="J39" s="4"/>
      <c r="K39" s="13">
        <v>24.84</v>
      </c>
    </row>
    <row r="40" spans="1:11" x14ac:dyDescent="0.4">
      <c r="C40" s="10" t="s">
        <v>324</v>
      </c>
      <c r="D40" s="4" t="s">
        <v>419</v>
      </c>
      <c r="E40" s="4" t="s">
        <v>7</v>
      </c>
      <c r="F40" s="4" t="s">
        <v>11</v>
      </c>
      <c r="G40" s="11">
        <v>48</v>
      </c>
      <c r="H40" s="12">
        <v>125</v>
      </c>
      <c r="I40" s="13">
        <v>6</v>
      </c>
      <c r="J40" s="13">
        <v>6</v>
      </c>
      <c r="K40" s="13">
        <v>6</v>
      </c>
    </row>
    <row r="41" spans="1:11" x14ac:dyDescent="0.4">
      <c r="C41" s="10" t="s">
        <v>314</v>
      </c>
      <c r="D41" s="4" t="s">
        <v>416</v>
      </c>
      <c r="E41" s="4" t="s">
        <v>7</v>
      </c>
      <c r="F41" s="4" t="s">
        <v>5</v>
      </c>
      <c r="G41" s="11">
        <v>48</v>
      </c>
      <c r="H41" s="12">
        <v>180</v>
      </c>
      <c r="I41" s="13">
        <v>8.64</v>
      </c>
      <c r="J41" s="4"/>
      <c r="K41" s="13">
        <v>8.64</v>
      </c>
    </row>
    <row r="42" spans="1:11" x14ac:dyDescent="0.4">
      <c r="A42" t="s">
        <v>178</v>
      </c>
      <c r="B42" t="s">
        <v>38</v>
      </c>
      <c r="C42" t="s">
        <v>176</v>
      </c>
      <c r="D42" t="s">
        <v>180</v>
      </c>
      <c r="E42" t="s">
        <v>7</v>
      </c>
      <c r="F42" t="s">
        <v>177</v>
      </c>
      <c r="G42" s="1">
        <v>48</v>
      </c>
      <c r="H42" s="2">
        <v>75</v>
      </c>
      <c r="I42" s="3">
        <v>3.6</v>
      </c>
      <c r="K42" s="3">
        <f t="shared" ref="K42:K71" si="0">I42</f>
        <v>3.6</v>
      </c>
    </row>
    <row r="43" spans="1:11" x14ac:dyDescent="0.4">
      <c r="A43" t="s">
        <v>178</v>
      </c>
      <c r="B43" t="s">
        <v>39</v>
      </c>
      <c r="C43" s="7" t="s">
        <v>179</v>
      </c>
      <c r="D43" t="s">
        <v>181</v>
      </c>
      <c r="E43" t="s">
        <v>7</v>
      </c>
      <c r="F43" t="s">
        <v>5</v>
      </c>
      <c r="G43" s="1">
        <v>48</v>
      </c>
      <c r="H43" s="2">
        <v>125</v>
      </c>
      <c r="I43" s="3">
        <v>6</v>
      </c>
      <c r="K43" s="3">
        <f t="shared" si="0"/>
        <v>6</v>
      </c>
    </row>
    <row r="44" spans="1:11" x14ac:dyDescent="0.4">
      <c r="A44" t="s">
        <v>175</v>
      </c>
      <c r="C44" s="15" t="s">
        <v>447</v>
      </c>
      <c r="D44" t="s">
        <v>448</v>
      </c>
      <c r="E44" t="s">
        <v>7</v>
      </c>
      <c r="F44" t="s">
        <v>5</v>
      </c>
      <c r="G44" s="1">
        <v>48</v>
      </c>
      <c r="H44" s="2">
        <v>150</v>
      </c>
      <c r="I44" s="3">
        <v>7.2</v>
      </c>
      <c r="K44" s="3">
        <f t="shared" si="0"/>
        <v>7.2</v>
      </c>
    </row>
    <row r="45" spans="1:11" x14ac:dyDescent="0.4">
      <c r="A45" t="s">
        <v>175</v>
      </c>
      <c r="C45" s="15" t="s">
        <v>449</v>
      </c>
      <c r="D45" t="s">
        <v>448</v>
      </c>
      <c r="E45" t="s">
        <v>403</v>
      </c>
      <c r="G45" s="1"/>
      <c r="H45" s="2"/>
      <c r="I45" s="3" t="s">
        <v>229</v>
      </c>
      <c r="K45" s="3" t="str">
        <f t="shared" si="0"/>
        <v>本装置では給電できません</v>
      </c>
    </row>
    <row r="46" spans="1:11" x14ac:dyDescent="0.4">
      <c r="A46" t="s">
        <v>175</v>
      </c>
      <c r="C46" s="15" t="s">
        <v>450</v>
      </c>
      <c r="D46" t="s">
        <v>451</v>
      </c>
      <c r="E46" t="s">
        <v>7</v>
      </c>
      <c r="F46" t="s">
        <v>5</v>
      </c>
      <c r="G46" s="1">
        <v>48</v>
      </c>
      <c r="H46" s="2">
        <v>150</v>
      </c>
      <c r="I46" s="3">
        <v>7.2</v>
      </c>
      <c r="K46" s="3">
        <f t="shared" si="0"/>
        <v>7.2</v>
      </c>
    </row>
    <row r="47" spans="1:11" x14ac:dyDescent="0.4">
      <c r="A47" t="s">
        <v>175</v>
      </c>
      <c r="C47" s="15" t="s">
        <v>452</v>
      </c>
      <c r="D47" t="s">
        <v>451</v>
      </c>
      <c r="E47" t="s">
        <v>403</v>
      </c>
      <c r="G47" s="1"/>
      <c r="H47" s="2"/>
      <c r="I47" s="3" t="s">
        <v>229</v>
      </c>
      <c r="K47" s="3" t="str">
        <f t="shared" si="0"/>
        <v>本装置では給電できません</v>
      </c>
    </row>
    <row r="48" spans="1:11" x14ac:dyDescent="0.4">
      <c r="A48" t="s">
        <v>175</v>
      </c>
      <c r="B48" t="s">
        <v>117</v>
      </c>
      <c r="C48" t="s">
        <v>164</v>
      </c>
      <c r="D48" t="s">
        <v>163</v>
      </c>
      <c r="E48" t="s">
        <v>7</v>
      </c>
      <c r="F48" t="s">
        <v>5</v>
      </c>
      <c r="G48" s="1">
        <v>48</v>
      </c>
      <c r="H48" s="2">
        <v>250</v>
      </c>
      <c r="I48" s="3">
        <v>12</v>
      </c>
      <c r="K48" s="3">
        <f t="shared" si="0"/>
        <v>12</v>
      </c>
    </row>
    <row r="49" spans="1:11" x14ac:dyDescent="0.4">
      <c r="A49" t="s">
        <v>175</v>
      </c>
      <c r="B49" t="s">
        <v>118</v>
      </c>
      <c r="C49" t="s">
        <v>166</v>
      </c>
      <c r="D49" t="s">
        <v>165</v>
      </c>
      <c r="E49" t="s">
        <v>7</v>
      </c>
      <c r="F49" t="s">
        <v>5</v>
      </c>
      <c r="G49" s="1">
        <v>48</v>
      </c>
      <c r="H49" s="2">
        <v>270</v>
      </c>
      <c r="I49" s="14">
        <v>12.95</v>
      </c>
      <c r="K49" s="3">
        <f t="shared" si="0"/>
        <v>12.95</v>
      </c>
    </row>
    <row r="50" spans="1:11" x14ac:dyDescent="0.4">
      <c r="A50" t="s">
        <v>175</v>
      </c>
      <c r="B50" t="s">
        <v>118</v>
      </c>
      <c r="C50" t="s">
        <v>167</v>
      </c>
      <c r="D50" t="s">
        <v>159</v>
      </c>
      <c r="E50" t="s">
        <v>7</v>
      </c>
      <c r="F50" t="s">
        <v>5</v>
      </c>
      <c r="G50" s="1">
        <v>48</v>
      </c>
      <c r="H50" s="2">
        <v>270</v>
      </c>
      <c r="I50" s="14">
        <v>12.95</v>
      </c>
      <c r="K50" s="3">
        <f t="shared" si="0"/>
        <v>12.95</v>
      </c>
    </row>
    <row r="51" spans="1:11" x14ac:dyDescent="0.4">
      <c r="A51" t="s">
        <v>175</v>
      </c>
      <c r="B51" t="s">
        <v>119</v>
      </c>
      <c r="C51" t="s">
        <v>169</v>
      </c>
      <c r="D51" t="s">
        <v>168</v>
      </c>
      <c r="E51" t="s">
        <v>7</v>
      </c>
      <c r="F51" t="s">
        <v>5</v>
      </c>
      <c r="G51" s="1">
        <v>48</v>
      </c>
      <c r="H51" s="2">
        <v>250</v>
      </c>
      <c r="I51" s="14">
        <v>12.95</v>
      </c>
      <c r="K51" s="3">
        <f t="shared" si="0"/>
        <v>12.95</v>
      </c>
    </row>
    <row r="52" spans="1:11" x14ac:dyDescent="0.4">
      <c r="A52" t="s">
        <v>175</v>
      </c>
      <c r="B52" t="s">
        <v>120</v>
      </c>
      <c r="C52" t="s">
        <v>171</v>
      </c>
      <c r="D52" t="s">
        <v>170</v>
      </c>
      <c r="E52" t="s">
        <v>1</v>
      </c>
      <c r="F52" t="s">
        <v>6</v>
      </c>
      <c r="G52" s="1">
        <v>54</v>
      </c>
      <c r="H52" s="2">
        <v>340</v>
      </c>
      <c r="I52" s="3">
        <v>18.36</v>
      </c>
      <c r="K52" s="3">
        <f t="shared" si="0"/>
        <v>18.36</v>
      </c>
    </row>
    <row r="53" spans="1:11" x14ac:dyDescent="0.4">
      <c r="A53" t="s">
        <v>175</v>
      </c>
      <c r="B53" t="s">
        <v>121</v>
      </c>
      <c r="C53" t="s">
        <v>173</v>
      </c>
      <c r="D53" t="s">
        <v>172</v>
      </c>
      <c r="E53" t="s">
        <v>1</v>
      </c>
      <c r="F53" t="s">
        <v>6</v>
      </c>
      <c r="G53" s="1">
        <v>54</v>
      </c>
      <c r="H53" s="2">
        <v>340</v>
      </c>
      <c r="I53" s="3">
        <v>18.36</v>
      </c>
      <c r="K53" s="3">
        <f t="shared" si="0"/>
        <v>18.36</v>
      </c>
    </row>
    <row r="54" spans="1:11" x14ac:dyDescent="0.4">
      <c r="A54" t="s">
        <v>175</v>
      </c>
      <c r="B54" t="s">
        <v>122</v>
      </c>
      <c r="C54" t="s">
        <v>136</v>
      </c>
      <c r="D54" t="s">
        <v>135</v>
      </c>
      <c r="E54" t="s">
        <v>7</v>
      </c>
      <c r="F54" t="s">
        <v>5</v>
      </c>
      <c r="G54" s="1">
        <v>48</v>
      </c>
      <c r="H54" s="2">
        <v>170</v>
      </c>
      <c r="I54" s="3">
        <v>8.16</v>
      </c>
      <c r="K54" s="3">
        <f t="shared" si="0"/>
        <v>8.16</v>
      </c>
    </row>
    <row r="55" spans="1:11" x14ac:dyDescent="0.4">
      <c r="A55" t="s">
        <v>175</v>
      </c>
      <c r="B55" t="s">
        <v>122</v>
      </c>
      <c r="C55" t="s">
        <v>138</v>
      </c>
      <c r="D55" t="s">
        <v>135</v>
      </c>
      <c r="E55" t="s">
        <v>7</v>
      </c>
      <c r="F55" t="s">
        <v>5</v>
      </c>
      <c r="G55" s="1">
        <v>48</v>
      </c>
      <c r="H55" s="2">
        <v>170</v>
      </c>
      <c r="I55" s="3">
        <v>8.16</v>
      </c>
      <c r="K55" s="3">
        <f t="shared" si="0"/>
        <v>8.16</v>
      </c>
    </row>
    <row r="56" spans="1:11" x14ac:dyDescent="0.4">
      <c r="A56" t="s">
        <v>175</v>
      </c>
      <c r="B56" t="s">
        <v>122</v>
      </c>
      <c r="C56" t="s">
        <v>134</v>
      </c>
      <c r="D56" t="s">
        <v>133</v>
      </c>
      <c r="E56" t="s">
        <v>3</v>
      </c>
      <c r="F56" t="s">
        <v>131</v>
      </c>
      <c r="G56" s="1">
        <v>5</v>
      </c>
      <c r="H56" s="2">
        <v>900</v>
      </c>
      <c r="I56" s="3" t="s">
        <v>229</v>
      </c>
      <c r="K56" s="3" t="str">
        <f t="shared" si="0"/>
        <v>本装置では給電できません</v>
      </c>
    </row>
    <row r="57" spans="1:11" x14ac:dyDescent="0.4">
      <c r="A57" t="s">
        <v>175</v>
      </c>
      <c r="B57" t="s">
        <v>122</v>
      </c>
      <c r="C57" t="s">
        <v>137</v>
      </c>
      <c r="D57" t="s">
        <v>133</v>
      </c>
      <c r="E57" t="s">
        <v>3</v>
      </c>
      <c r="F57" t="s">
        <v>131</v>
      </c>
      <c r="G57" s="1">
        <v>5</v>
      </c>
      <c r="H57" s="2">
        <v>900</v>
      </c>
      <c r="I57" s="3" t="s">
        <v>229</v>
      </c>
      <c r="K57" s="3" t="str">
        <f t="shared" si="0"/>
        <v>本装置では給電できません</v>
      </c>
    </row>
    <row r="58" spans="1:11" x14ac:dyDescent="0.4">
      <c r="A58" t="s">
        <v>178</v>
      </c>
      <c r="B58" t="s">
        <v>40</v>
      </c>
      <c r="C58" t="s">
        <v>285</v>
      </c>
      <c r="D58" t="s">
        <v>194</v>
      </c>
      <c r="E58" t="s">
        <v>7</v>
      </c>
      <c r="F58" t="s">
        <v>11</v>
      </c>
      <c r="G58" s="1">
        <v>48</v>
      </c>
      <c r="H58" s="2">
        <v>90</v>
      </c>
      <c r="I58" s="3">
        <v>4.32</v>
      </c>
      <c r="K58" s="3">
        <f t="shared" si="0"/>
        <v>4.32</v>
      </c>
    </row>
    <row r="59" spans="1:11" x14ac:dyDescent="0.4">
      <c r="A59" t="s">
        <v>178</v>
      </c>
      <c r="B59" t="s">
        <v>40</v>
      </c>
      <c r="C59" t="s">
        <v>286</v>
      </c>
      <c r="D59" t="s">
        <v>194</v>
      </c>
      <c r="E59" t="s">
        <v>7</v>
      </c>
      <c r="F59" t="s">
        <v>11</v>
      </c>
      <c r="G59" s="1">
        <v>48</v>
      </c>
      <c r="H59" s="2">
        <v>90</v>
      </c>
      <c r="I59" s="3">
        <v>4.32</v>
      </c>
      <c r="K59" s="3">
        <f t="shared" si="0"/>
        <v>4.32</v>
      </c>
    </row>
    <row r="60" spans="1:11" x14ac:dyDescent="0.4">
      <c r="A60" t="s">
        <v>178</v>
      </c>
      <c r="B60" t="s">
        <v>41</v>
      </c>
      <c r="C60" t="s">
        <v>282</v>
      </c>
      <c r="D60" t="s">
        <v>194</v>
      </c>
      <c r="E60" t="s">
        <v>7</v>
      </c>
      <c r="F60" t="s">
        <v>11</v>
      </c>
      <c r="G60" s="1">
        <v>48</v>
      </c>
      <c r="H60" s="2">
        <v>120</v>
      </c>
      <c r="I60" s="3">
        <v>5.76</v>
      </c>
      <c r="K60" s="3">
        <f t="shared" si="0"/>
        <v>5.76</v>
      </c>
    </row>
    <row r="61" spans="1:11" x14ac:dyDescent="0.4">
      <c r="A61" t="s">
        <v>178</v>
      </c>
      <c r="C61" s="15" t="s">
        <v>429</v>
      </c>
      <c r="D61" t="s">
        <v>518</v>
      </c>
      <c r="E61" t="s">
        <v>7</v>
      </c>
      <c r="F61" t="s">
        <v>11</v>
      </c>
      <c r="G61" s="1">
        <v>48</v>
      </c>
      <c r="H61" s="2">
        <v>120</v>
      </c>
      <c r="I61" s="3">
        <v>5.8</v>
      </c>
      <c r="K61" s="3">
        <f t="shared" si="0"/>
        <v>5.8</v>
      </c>
    </row>
    <row r="62" spans="1:11" x14ac:dyDescent="0.4">
      <c r="A62" t="s">
        <v>178</v>
      </c>
      <c r="B62" t="s">
        <v>42</v>
      </c>
      <c r="C62" t="s">
        <v>287</v>
      </c>
      <c r="D62" t="s">
        <v>194</v>
      </c>
      <c r="E62" t="s">
        <v>7</v>
      </c>
      <c r="F62" t="s">
        <v>11</v>
      </c>
      <c r="G62" s="1">
        <v>48</v>
      </c>
      <c r="H62" s="2">
        <v>120</v>
      </c>
      <c r="I62" s="3">
        <v>5.76</v>
      </c>
      <c r="K62" s="3">
        <f t="shared" si="0"/>
        <v>5.76</v>
      </c>
    </row>
    <row r="63" spans="1:11" x14ac:dyDescent="0.4">
      <c r="A63" t="s">
        <v>178</v>
      </c>
      <c r="B63" t="s">
        <v>43</v>
      </c>
      <c r="C63" t="s">
        <v>280</v>
      </c>
      <c r="D63" t="s">
        <v>194</v>
      </c>
      <c r="E63" t="s">
        <v>7</v>
      </c>
      <c r="F63" t="s">
        <v>11</v>
      </c>
      <c r="G63" s="1">
        <v>48</v>
      </c>
      <c r="H63" s="2">
        <v>91</v>
      </c>
      <c r="I63" s="3">
        <v>4.3680000000000003</v>
      </c>
      <c r="K63" s="3">
        <f t="shared" si="0"/>
        <v>4.3680000000000003</v>
      </c>
    </row>
    <row r="64" spans="1:11" x14ac:dyDescent="0.4">
      <c r="A64" t="s">
        <v>178</v>
      </c>
      <c r="B64" t="s">
        <v>44</v>
      </c>
      <c r="C64" t="s">
        <v>277</v>
      </c>
      <c r="D64" t="s">
        <v>194</v>
      </c>
      <c r="E64" t="s">
        <v>7</v>
      </c>
      <c r="F64" t="s">
        <v>11</v>
      </c>
      <c r="G64" s="1">
        <v>48</v>
      </c>
      <c r="H64" s="2">
        <v>130</v>
      </c>
      <c r="I64" s="3">
        <v>6.24</v>
      </c>
      <c r="K64" s="3">
        <f t="shared" si="0"/>
        <v>6.24</v>
      </c>
    </row>
    <row r="65" spans="1:14" x14ac:dyDescent="0.4">
      <c r="A65" t="s">
        <v>178</v>
      </c>
      <c r="B65" t="s">
        <v>44</v>
      </c>
      <c r="C65" t="s">
        <v>278</v>
      </c>
      <c r="D65" t="s">
        <v>281</v>
      </c>
      <c r="E65" t="s">
        <v>7</v>
      </c>
      <c r="F65" t="s">
        <v>11</v>
      </c>
      <c r="G65" s="1">
        <v>48</v>
      </c>
      <c r="H65" s="2">
        <v>130</v>
      </c>
      <c r="I65" s="3">
        <v>6.24</v>
      </c>
      <c r="K65" s="3">
        <f t="shared" si="0"/>
        <v>6.24</v>
      </c>
    </row>
    <row r="66" spans="1:14" x14ac:dyDescent="0.4">
      <c r="A66" t="s">
        <v>178</v>
      </c>
      <c r="B66" t="s">
        <v>45</v>
      </c>
      <c r="C66" t="s">
        <v>283</v>
      </c>
      <c r="D66" t="s">
        <v>194</v>
      </c>
      <c r="E66" t="s">
        <v>7</v>
      </c>
      <c r="F66" t="s">
        <v>11</v>
      </c>
      <c r="G66" s="1">
        <v>48</v>
      </c>
      <c r="H66" s="2">
        <v>100</v>
      </c>
      <c r="I66" s="3">
        <v>4.8</v>
      </c>
      <c r="K66" s="3">
        <f t="shared" si="0"/>
        <v>4.8</v>
      </c>
    </row>
    <row r="67" spans="1:14" x14ac:dyDescent="0.4">
      <c r="A67" t="s">
        <v>178</v>
      </c>
      <c r="B67" t="s">
        <v>45</v>
      </c>
      <c r="C67" t="s">
        <v>284</v>
      </c>
      <c r="D67" t="s">
        <v>194</v>
      </c>
      <c r="E67" t="s">
        <v>7</v>
      </c>
      <c r="F67" t="s">
        <v>11</v>
      </c>
      <c r="G67" s="1">
        <v>48</v>
      </c>
      <c r="H67" s="2">
        <v>100</v>
      </c>
      <c r="I67" s="3">
        <v>4.8</v>
      </c>
      <c r="K67" s="3">
        <f t="shared" si="0"/>
        <v>4.8</v>
      </c>
    </row>
    <row r="68" spans="1:14" x14ac:dyDescent="0.4">
      <c r="A68" t="s">
        <v>175</v>
      </c>
      <c r="C68" s="15" t="s">
        <v>466</v>
      </c>
      <c r="D68" t="s">
        <v>467</v>
      </c>
      <c r="E68" t="s">
        <v>402</v>
      </c>
      <c r="F68" t="s">
        <v>11</v>
      </c>
      <c r="G68" s="1">
        <v>48</v>
      </c>
      <c r="H68" s="2">
        <v>100</v>
      </c>
      <c r="I68" s="3">
        <v>4.8</v>
      </c>
      <c r="K68" s="3">
        <f t="shared" si="0"/>
        <v>4.8</v>
      </c>
    </row>
    <row r="69" spans="1:14" x14ac:dyDescent="0.4">
      <c r="A69" t="s">
        <v>178</v>
      </c>
      <c r="B69" t="s">
        <v>46</v>
      </c>
      <c r="C69" t="s">
        <v>288</v>
      </c>
      <c r="D69" t="s">
        <v>194</v>
      </c>
      <c r="E69" t="s">
        <v>7</v>
      </c>
      <c r="F69" t="s">
        <v>11</v>
      </c>
      <c r="G69" s="1">
        <v>48</v>
      </c>
      <c r="H69" s="2">
        <v>120</v>
      </c>
      <c r="I69" s="3">
        <v>5.76</v>
      </c>
      <c r="K69" s="3">
        <f t="shared" si="0"/>
        <v>5.76</v>
      </c>
    </row>
    <row r="70" spans="1:14" x14ac:dyDescent="0.4">
      <c r="A70" t="s">
        <v>178</v>
      </c>
      <c r="B70" t="s">
        <v>47</v>
      </c>
      <c r="C70" t="s">
        <v>279</v>
      </c>
      <c r="D70" t="s">
        <v>194</v>
      </c>
      <c r="E70" t="s">
        <v>7</v>
      </c>
      <c r="F70" t="s">
        <v>11</v>
      </c>
      <c r="G70" s="1">
        <v>48</v>
      </c>
      <c r="H70" s="2">
        <v>91</v>
      </c>
      <c r="I70" s="3">
        <v>4.3680000000000003</v>
      </c>
      <c r="K70" s="3">
        <f t="shared" si="0"/>
        <v>4.3680000000000003</v>
      </c>
    </row>
    <row r="71" spans="1:14" x14ac:dyDescent="0.4">
      <c r="A71" t="s">
        <v>175</v>
      </c>
      <c r="B71" t="s">
        <v>47</v>
      </c>
      <c r="C71" t="s">
        <v>12</v>
      </c>
      <c r="D71" t="s">
        <v>139</v>
      </c>
      <c r="E71" t="s">
        <v>7</v>
      </c>
      <c r="F71" t="s">
        <v>11</v>
      </c>
      <c r="G71" s="1">
        <v>48</v>
      </c>
      <c r="H71" s="2">
        <v>91</v>
      </c>
      <c r="I71" s="3">
        <v>4.3680000000000003</v>
      </c>
      <c r="K71" s="3">
        <f t="shared" si="0"/>
        <v>4.3680000000000003</v>
      </c>
    </row>
    <row r="72" spans="1:14" x14ac:dyDescent="0.4">
      <c r="A72" t="s">
        <v>175</v>
      </c>
      <c r="C72" t="s">
        <v>566</v>
      </c>
      <c r="D72" t="s">
        <v>564</v>
      </c>
      <c r="E72" t="s">
        <v>7</v>
      </c>
      <c r="F72" t="s">
        <v>11</v>
      </c>
      <c r="G72" s="1">
        <v>48</v>
      </c>
      <c r="H72" s="2">
        <v>130</v>
      </c>
      <c r="I72" s="3">
        <f>G72*H72/1000</f>
        <v>6.24</v>
      </c>
      <c r="K72" s="3">
        <v>6.3</v>
      </c>
      <c r="N72" s="43" t="s">
        <v>556</v>
      </c>
    </row>
    <row r="73" spans="1:14" x14ac:dyDescent="0.4">
      <c r="A73" t="s">
        <v>178</v>
      </c>
      <c r="B73" t="s">
        <v>48</v>
      </c>
      <c r="C73" t="s">
        <v>276</v>
      </c>
      <c r="D73" t="s">
        <v>194</v>
      </c>
      <c r="E73" t="s">
        <v>7</v>
      </c>
      <c r="F73" t="s">
        <v>11</v>
      </c>
      <c r="G73" s="1">
        <v>48</v>
      </c>
      <c r="H73" s="2">
        <v>130</v>
      </c>
      <c r="I73" s="3">
        <v>6.24</v>
      </c>
      <c r="K73" s="3">
        <f t="shared" ref="K73:K85" si="1">I73</f>
        <v>6.24</v>
      </c>
    </row>
    <row r="74" spans="1:14" x14ac:dyDescent="0.4">
      <c r="A74" t="s">
        <v>175</v>
      </c>
      <c r="C74" s="15" t="s">
        <v>468</v>
      </c>
      <c r="D74" t="s">
        <v>469</v>
      </c>
      <c r="E74" t="s">
        <v>402</v>
      </c>
      <c r="F74" t="s">
        <v>11</v>
      </c>
      <c r="G74" s="1">
        <v>48</v>
      </c>
      <c r="H74" s="2">
        <v>130</v>
      </c>
      <c r="I74" s="3">
        <v>6.3</v>
      </c>
      <c r="K74" s="3">
        <f t="shared" si="1"/>
        <v>6.3</v>
      </c>
    </row>
    <row r="75" spans="1:14" x14ac:dyDescent="0.4">
      <c r="A75" t="s">
        <v>178</v>
      </c>
      <c r="B75" t="s">
        <v>49</v>
      </c>
      <c r="C75" t="s">
        <v>275</v>
      </c>
      <c r="D75" t="s">
        <v>199</v>
      </c>
      <c r="E75" t="s">
        <v>7</v>
      </c>
      <c r="F75" t="s">
        <v>11</v>
      </c>
      <c r="G75" s="1">
        <v>48</v>
      </c>
      <c r="H75" s="2">
        <v>110</v>
      </c>
      <c r="I75" s="3">
        <v>5.28</v>
      </c>
      <c r="K75" s="3">
        <f t="shared" si="1"/>
        <v>5.28</v>
      </c>
    </row>
    <row r="76" spans="1:14" x14ac:dyDescent="0.4">
      <c r="A76" t="s">
        <v>175</v>
      </c>
      <c r="C76" s="15" t="s">
        <v>470</v>
      </c>
      <c r="D76" t="s">
        <v>471</v>
      </c>
      <c r="E76" t="s">
        <v>402</v>
      </c>
      <c r="F76" t="s">
        <v>11</v>
      </c>
      <c r="G76" s="1">
        <v>48</v>
      </c>
      <c r="H76" s="2">
        <v>110</v>
      </c>
      <c r="I76" s="3">
        <v>5.3</v>
      </c>
      <c r="K76" s="3">
        <f t="shared" si="1"/>
        <v>5.3</v>
      </c>
    </row>
    <row r="77" spans="1:14" x14ac:dyDescent="0.4">
      <c r="A77" t="s">
        <v>178</v>
      </c>
      <c r="C77" s="15" t="s">
        <v>426</v>
      </c>
      <c r="D77" t="s">
        <v>401</v>
      </c>
      <c r="E77" t="s">
        <v>7</v>
      </c>
      <c r="F77" t="s">
        <v>5</v>
      </c>
      <c r="G77" s="1">
        <v>48</v>
      </c>
      <c r="H77" s="2">
        <v>195</v>
      </c>
      <c r="I77" s="3">
        <v>9.4</v>
      </c>
      <c r="K77" s="3">
        <f t="shared" si="1"/>
        <v>9.4</v>
      </c>
    </row>
    <row r="78" spans="1:14" x14ac:dyDescent="0.4">
      <c r="A78" t="s">
        <v>178</v>
      </c>
      <c r="B78" t="s">
        <v>50</v>
      </c>
      <c r="C78" t="s">
        <v>274</v>
      </c>
      <c r="D78" t="s">
        <v>199</v>
      </c>
      <c r="E78" t="s">
        <v>7</v>
      </c>
      <c r="F78" t="s">
        <v>5</v>
      </c>
      <c r="G78" s="1">
        <v>48</v>
      </c>
      <c r="H78" s="2">
        <v>195</v>
      </c>
      <c r="I78" s="3">
        <v>9.36</v>
      </c>
      <c r="K78" s="3">
        <f t="shared" si="1"/>
        <v>9.36</v>
      </c>
    </row>
    <row r="79" spans="1:14" x14ac:dyDescent="0.4">
      <c r="A79" t="s">
        <v>178</v>
      </c>
      <c r="B79" t="s">
        <v>51</v>
      </c>
      <c r="C79" t="s">
        <v>270</v>
      </c>
      <c r="D79" t="s">
        <v>199</v>
      </c>
      <c r="E79" t="s">
        <v>7</v>
      </c>
      <c r="F79" t="s">
        <v>5</v>
      </c>
      <c r="G79" s="1">
        <v>48</v>
      </c>
      <c r="H79" s="2">
        <v>180</v>
      </c>
      <c r="I79" s="3">
        <v>8.64</v>
      </c>
      <c r="K79" s="3">
        <f t="shared" si="1"/>
        <v>8.64</v>
      </c>
    </row>
    <row r="80" spans="1:14" x14ac:dyDescent="0.4">
      <c r="A80" t="s">
        <v>178</v>
      </c>
      <c r="B80" t="s">
        <v>52</v>
      </c>
      <c r="C80" t="s">
        <v>268</v>
      </c>
      <c r="D80" t="s">
        <v>269</v>
      </c>
      <c r="E80" t="s">
        <v>7</v>
      </c>
      <c r="F80" t="s">
        <v>5</v>
      </c>
      <c r="G80" s="1">
        <v>48</v>
      </c>
      <c r="H80" s="2">
        <v>190</v>
      </c>
      <c r="I80" s="3">
        <v>9.1199999999999992</v>
      </c>
      <c r="K80" s="3">
        <f t="shared" si="1"/>
        <v>9.1199999999999992</v>
      </c>
    </row>
    <row r="81" spans="1:14" x14ac:dyDescent="0.4">
      <c r="A81" t="s">
        <v>178</v>
      </c>
      <c r="B81" t="s">
        <v>52</v>
      </c>
      <c r="C81" t="s">
        <v>267</v>
      </c>
      <c r="D81" t="s">
        <v>199</v>
      </c>
      <c r="E81" t="s">
        <v>7</v>
      </c>
      <c r="F81" t="s">
        <v>5</v>
      </c>
      <c r="G81" s="1">
        <v>48</v>
      </c>
      <c r="H81" s="2">
        <v>190</v>
      </c>
      <c r="I81" s="3">
        <v>9.1199999999999992</v>
      </c>
      <c r="K81" s="3">
        <f t="shared" si="1"/>
        <v>9.1199999999999992</v>
      </c>
    </row>
    <row r="82" spans="1:14" x14ac:dyDescent="0.4">
      <c r="A82" t="s">
        <v>178</v>
      </c>
      <c r="C82" s="15" t="s">
        <v>427</v>
      </c>
      <c r="D82" t="s">
        <v>401</v>
      </c>
      <c r="E82" t="s">
        <v>7</v>
      </c>
      <c r="F82" t="s">
        <v>5</v>
      </c>
      <c r="G82" s="1">
        <v>48</v>
      </c>
      <c r="H82" s="2">
        <v>195</v>
      </c>
      <c r="I82" s="3">
        <v>9.4</v>
      </c>
      <c r="K82" s="3">
        <f t="shared" si="1"/>
        <v>9.4</v>
      </c>
    </row>
    <row r="83" spans="1:14" x14ac:dyDescent="0.4">
      <c r="A83" t="s">
        <v>178</v>
      </c>
      <c r="B83" t="s">
        <v>53</v>
      </c>
      <c r="C83" t="s">
        <v>272</v>
      </c>
      <c r="D83" t="s">
        <v>271</v>
      </c>
      <c r="E83" t="s">
        <v>7</v>
      </c>
      <c r="F83" t="s">
        <v>5</v>
      </c>
      <c r="G83" s="1">
        <v>48</v>
      </c>
      <c r="H83" s="2">
        <v>195</v>
      </c>
      <c r="I83" s="3">
        <v>9.36</v>
      </c>
      <c r="K83" s="3">
        <f t="shared" si="1"/>
        <v>9.36</v>
      </c>
    </row>
    <row r="84" spans="1:14" x14ac:dyDescent="0.4">
      <c r="A84" t="s">
        <v>178</v>
      </c>
      <c r="B84" t="s">
        <v>53</v>
      </c>
      <c r="C84" t="s">
        <v>273</v>
      </c>
      <c r="D84" t="s">
        <v>199</v>
      </c>
      <c r="E84" t="s">
        <v>7</v>
      </c>
      <c r="F84" t="s">
        <v>5</v>
      </c>
      <c r="G84" s="1">
        <v>48</v>
      </c>
      <c r="H84" s="2">
        <v>195</v>
      </c>
      <c r="I84" s="3">
        <v>9.36</v>
      </c>
      <c r="K84" s="3">
        <f t="shared" si="1"/>
        <v>9.36</v>
      </c>
    </row>
    <row r="85" spans="1:14" x14ac:dyDescent="0.4">
      <c r="A85" t="s">
        <v>175</v>
      </c>
      <c r="B85" t="s">
        <v>54</v>
      </c>
      <c r="C85" t="s">
        <v>4</v>
      </c>
      <c r="D85" t="s">
        <v>141</v>
      </c>
      <c r="E85" t="s">
        <v>7</v>
      </c>
      <c r="F85" t="s">
        <v>5</v>
      </c>
      <c r="G85" s="1">
        <v>48</v>
      </c>
      <c r="H85" s="2">
        <v>190</v>
      </c>
      <c r="I85" s="3">
        <v>9.1199999999999992</v>
      </c>
      <c r="K85" s="3">
        <f t="shared" si="1"/>
        <v>9.1199999999999992</v>
      </c>
    </row>
    <row r="86" spans="1:14" x14ac:dyDescent="0.4">
      <c r="A86" t="s">
        <v>175</v>
      </c>
      <c r="C86" t="s">
        <v>569</v>
      </c>
      <c r="D86" t="s">
        <v>567</v>
      </c>
      <c r="E86" t="s">
        <v>7</v>
      </c>
      <c r="F86" t="s">
        <v>5</v>
      </c>
      <c r="G86" s="1">
        <v>48</v>
      </c>
      <c r="H86" s="2">
        <v>190</v>
      </c>
      <c r="I86" s="3">
        <f>G86*H86/1000</f>
        <v>9.1199999999999992</v>
      </c>
      <c r="K86" s="3">
        <v>9.1</v>
      </c>
      <c r="N86" s="43" t="s">
        <v>556</v>
      </c>
    </row>
    <row r="87" spans="1:14" x14ac:dyDescent="0.4">
      <c r="A87" t="s">
        <v>178</v>
      </c>
      <c r="B87" t="s">
        <v>54</v>
      </c>
      <c r="C87" t="s">
        <v>266</v>
      </c>
      <c r="D87" t="s">
        <v>199</v>
      </c>
      <c r="E87" t="s">
        <v>7</v>
      </c>
      <c r="F87" t="s">
        <v>5</v>
      </c>
      <c r="G87" s="1">
        <v>48</v>
      </c>
      <c r="H87" s="2">
        <v>190</v>
      </c>
      <c r="I87" s="3">
        <v>9.1199999999999992</v>
      </c>
      <c r="K87" s="3">
        <f t="shared" ref="K87:K111" si="2">I87</f>
        <v>9.1199999999999992</v>
      </c>
    </row>
    <row r="88" spans="1:14" x14ac:dyDescent="0.4">
      <c r="A88" t="s">
        <v>175</v>
      </c>
      <c r="B88" t="s">
        <v>54</v>
      </c>
      <c r="C88" t="s">
        <v>143</v>
      </c>
      <c r="D88" t="s">
        <v>142</v>
      </c>
      <c r="E88" t="s">
        <v>7</v>
      </c>
      <c r="F88" t="s">
        <v>5</v>
      </c>
      <c r="G88" s="1">
        <v>48</v>
      </c>
      <c r="H88" s="2">
        <v>190</v>
      </c>
      <c r="I88" s="3">
        <v>9.1199999999999992</v>
      </c>
      <c r="K88" s="3">
        <f t="shared" si="2"/>
        <v>9.1199999999999992</v>
      </c>
    </row>
    <row r="89" spans="1:14" x14ac:dyDescent="0.4">
      <c r="A89" t="s">
        <v>178</v>
      </c>
      <c r="B89" t="s">
        <v>54</v>
      </c>
      <c r="C89" t="s">
        <v>265</v>
      </c>
      <c r="D89" t="s">
        <v>199</v>
      </c>
      <c r="E89" t="s">
        <v>7</v>
      </c>
      <c r="F89" t="s">
        <v>5</v>
      </c>
      <c r="G89" s="1">
        <v>48</v>
      </c>
      <c r="H89" s="2">
        <v>220</v>
      </c>
      <c r="I89" s="3">
        <v>10.56</v>
      </c>
      <c r="K89" s="3">
        <f t="shared" si="2"/>
        <v>10.56</v>
      </c>
    </row>
    <row r="90" spans="1:14" x14ac:dyDescent="0.4">
      <c r="A90" t="s">
        <v>175</v>
      </c>
      <c r="C90" s="15" t="s">
        <v>509</v>
      </c>
      <c r="D90" t="s">
        <v>510</v>
      </c>
      <c r="E90" t="s">
        <v>402</v>
      </c>
      <c r="F90" t="s">
        <v>5</v>
      </c>
      <c r="G90" s="1">
        <v>48</v>
      </c>
      <c r="H90" s="2">
        <v>220</v>
      </c>
      <c r="I90" s="3">
        <v>10.6</v>
      </c>
      <c r="K90" s="3">
        <f t="shared" si="2"/>
        <v>10.6</v>
      </c>
    </row>
    <row r="91" spans="1:14" x14ac:dyDescent="0.4">
      <c r="A91" t="s">
        <v>175</v>
      </c>
      <c r="B91" t="s">
        <v>54</v>
      </c>
      <c r="C91" t="s">
        <v>15</v>
      </c>
      <c r="D91" t="s">
        <v>141</v>
      </c>
      <c r="E91" t="s">
        <v>7</v>
      </c>
      <c r="F91" t="s">
        <v>5</v>
      </c>
      <c r="G91" s="1">
        <v>48</v>
      </c>
      <c r="H91" s="2">
        <v>190</v>
      </c>
      <c r="I91" s="3">
        <v>9.1199999999999992</v>
      </c>
      <c r="K91" s="3">
        <f t="shared" si="2"/>
        <v>9.1199999999999992</v>
      </c>
    </row>
    <row r="92" spans="1:14" x14ac:dyDescent="0.4">
      <c r="A92" t="s">
        <v>175</v>
      </c>
      <c r="B92" t="s">
        <v>123</v>
      </c>
      <c r="C92" t="s">
        <v>145</v>
      </c>
      <c r="D92" t="s">
        <v>144</v>
      </c>
      <c r="E92" t="s">
        <v>7</v>
      </c>
      <c r="F92" t="s">
        <v>5</v>
      </c>
      <c r="G92" s="1">
        <v>48</v>
      </c>
      <c r="H92" s="2">
        <v>240</v>
      </c>
      <c r="I92" s="3">
        <v>11.52</v>
      </c>
      <c r="K92" s="3">
        <f t="shared" si="2"/>
        <v>11.52</v>
      </c>
    </row>
    <row r="93" spans="1:14" x14ac:dyDescent="0.4">
      <c r="A93" t="s">
        <v>178</v>
      </c>
      <c r="B93" t="s">
        <v>55</v>
      </c>
      <c r="C93" t="s">
        <v>289</v>
      </c>
      <c r="D93" t="s">
        <v>264</v>
      </c>
      <c r="E93" t="s">
        <v>7</v>
      </c>
      <c r="F93" t="s">
        <v>5</v>
      </c>
      <c r="G93" s="1">
        <v>48</v>
      </c>
      <c r="H93" s="2">
        <v>210</v>
      </c>
      <c r="I93" s="3">
        <v>10.08</v>
      </c>
      <c r="K93" s="3">
        <f t="shared" si="2"/>
        <v>10.08</v>
      </c>
    </row>
    <row r="94" spans="1:14" x14ac:dyDescent="0.4">
      <c r="A94" t="s">
        <v>178</v>
      </c>
      <c r="B94" t="s">
        <v>56</v>
      </c>
      <c r="C94" t="s">
        <v>263</v>
      </c>
      <c r="D94" t="s">
        <v>264</v>
      </c>
      <c r="E94" t="s">
        <v>7</v>
      </c>
      <c r="F94" t="s">
        <v>5</v>
      </c>
      <c r="G94" s="1">
        <v>48</v>
      </c>
      <c r="H94" s="2">
        <v>240</v>
      </c>
      <c r="I94" s="3">
        <v>11.52</v>
      </c>
      <c r="K94" s="3">
        <f t="shared" si="2"/>
        <v>11.52</v>
      </c>
    </row>
    <row r="95" spans="1:14" x14ac:dyDescent="0.4">
      <c r="A95" t="s">
        <v>175</v>
      </c>
      <c r="B95" t="s">
        <v>124</v>
      </c>
      <c r="C95" t="s">
        <v>148</v>
      </c>
      <c r="D95" t="s">
        <v>147</v>
      </c>
      <c r="E95" t="s">
        <v>7</v>
      </c>
      <c r="F95" t="s">
        <v>5</v>
      </c>
      <c r="G95" s="1">
        <v>48</v>
      </c>
      <c r="H95" s="2">
        <v>240</v>
      </c>
      <c r="I95" s="3">
        <v>11.52</v>
      </c>
      <c r="K95" s="3">
        <f t="shared" si="2"/>
        <v>11.52</v>
      </c>
    </row>
    <row r="96" spans="1:14" x14ac:dyDescent="0.4">
      <c r="A96" t="s">
        <v>175</v>
      </c>
      <c r="B96" t="s">
        <v>124</v>
      </c>
      <c r="C96" t="s">
        <v>146</v>
      </c>
      <c r="D96" t="s">
        <v>147</v>
      </c>
      <c r="E96" t="s">
        <v>7</v>
      </c>
      <c r="F96" t="s">
        <v>5</v>
      </c>
      <c r="G96" s="1">
        <v>48</v>
      </c>
      <c r="H96" s="2">
        <v>240</v>
      </c>
      <c r="I96" s="3">
        <v>11.52</v>
      </c>
      <c r="K96" s="3">
        <f t="shared" si="2"/>
        <v>11.52</v>
      </c>
    </row>
    <row r="97" spans="1:14" x14ac:dyDescent="0.4">
      <c r="A97" t="s">
        <v>178</v>
      </c>
      <c r="B97" t="s">
        <v>57</v>
      </c>
      <c r="C97" t="s">
        <v>290</v>
      </c>
      <c r="D97" t="s">
        <v>262</v>
      </c>
      <c r="E97" t="s">
        <v>7</v>
      </c>
      <c r="F97" t="s">
        <v>5</v>
      </c>
      <c r="G97" s="1">
        <v>48</v>
      </c>
      <c r="H97" s="2">
        <v>220</v>
      </c>
      <c r="I97" s="3">
        <v>10.56</v>
      </c>
      <c r="K97" s="3">
        <f t="shared" si="2"/>
        <v>10.56</v>
      </c>
    </row>
    <row r="98" spans="1:14" x14ac:dyDescent="0.4">
      <c r="A98" t="s">
        <v>178</v>
      </c>
      <c r="B98" t="s">
        <v>58</v>
      </c>
      <c r="C98" t="s">
        <v>261</v>
      </c>
      <c r="D98" t="s">
        <v>262</v>
      </c>
      <c r="E98" t="s">
        <v>7</v>
      </c>
      <c r="F98" t="s">
        <v>5</v>
      </c>
      <c r="G98" s="1">
        <v>48</v>
      </c>
      <c r="H98" s="2">
        <v>240</v>
      </c>
      <c r="I98" s="3">
        <v>11.52</v>
      </c>
      <c r="K98" s="3">
        <f t="shared" si="2"/>
        <v>11.52</v>
      </c>
    </row>
    <row r="99" spans="1:14" x14ac:dyDescent="0.4">
      <c r="A99" t="s">
        <v>178</v>
      </c>
      <c r="B99" t="s">
        <v>59</v>
      </c>
      <c r="C99" t="s">
        <v>252</v>
      </c>
      <c r="D99" t="s">
        <v>191</v>
      </c>
      <c r="E99" t="s">
        <v>7</v>
      </c>
      <c r="F99" t="s">
        <v>11</v>
      </c>
      <c r="G99" s="1">
        <v>48</v>
      </c>
      <c r="H99" s="2">
        <v>100</v>
      </c>
      <c r="I99" s="3">
        <v>4.8</v>
      </c>
      <c r="K99" s="3">
        <f t="shared" si="2"/>
        <v>4.8</v>
      </c>
    </row>
    <row r="100" spans="1:14" x14ac:dyDescent="0.4">
      <c r="A100" t="s">
        <v>178</v>
      </c>
      <c r="B100" t="s">
        <v>59</v>
      </c>
      <c r="C100" t="s">
        <v>253</v>
      </c>
      <c r="D100" t="s">
        <v>191</v>
      </c>
      <c r="E100" t="s">
        <v>7</v>
      </c>
      <c r="F100" t="s">
        <v>11</v>
      </c>
      <c r="G100" s="1">
        <v>48</v>
      </c>
      <c r="H100" s="2">
        <v>100</v>
      </c>
      <c r="I100" s="3">
        <v>4.8</v>
      </c>
      <c r="K100" s="3">
        <f t="shared" si="2"/>
        <v>4.8</v>
      </c>
    </row>
    <row r="101" spans="1:14" x14ac:dyDescent="0.4">
      <c r="A101" t="s">
        <v>178</v>
      </c>
      <c r="B101" t="s">
        <v>60</v>
      </c>
      <c r="C101" t="s">
        <v>249</v>
      </c>
      <c r="D101" t="s">
        <v>191</v>
      </c>
      <c r="E101" t="s">
        <v>7</v>
      </c>
      <c r="F101" t="s">
        <v>5</v>
      </c>
      <c r="G101" s="1">
        <v>48</v>
      </c>
      <c r="H101" s="2">
        <v>150</v>
      </c>
      <c r="I101" s="3">
        <v>7.2</v>
      </c>
      <c r="K101" s="3">
        <f t="shared" si="2"/>
        <v>7.2</v>
      </c>
    </row>
    <row r="102" spans="1:14" x14ac:dyDescent="0.4">
      <c r="A102" t="s">
        <v>178</v>
      </c>
      <c r="B102" t="s">
        <v>61</v>
      </c>
      <c r="C102" t="s">
        <v>248</v>
      </c>
      <c r="D102" t="s">
        <v>191</v>
      </c>
      <c r="E102" t="s">
        <v>7</v>
      </c>
      <c r="F102" t="s">
        <v>11</v>
      </c>
      <c r="G102" s="1">
        <v>48</v>
      </c>
      <c r="H102" s="2">
        <v>100</v>
      </c>
      <c r="I102" s="3">
        <v>4.8</v>
      </c>
      <c r="K102" s="3">
        <f t="shared" si="2"/>
        <v>4.8</v>
      </c>
    </row>
    <row r="103" spans="1:14" x14ac:dyDescent="0.4">
      <c r="A103" t="s">
        <v>178</v>
      </c>
      <c r="B103" t="s">
        <v>62</v>
      </c>
      <c r="C103" t="s">
        <v>244</v>
      </c>
      <c r="D103" t="s">
        <v>191</v>
      </c>
      <c r="E103" t="s">
        <v>7</v>
      </c>
      <c r="F103" t="s">
        <v>5</v>
      </c>
      <c r="G103" s="1">
        <v>48</v>
      </c>
      <c r="H103" s="2">
        <v>180</v>
      </c>
      <c r="I103" s="3">
        <v>8.64</v>
      </c>
      <c r="K103" s="3">
        <f t="shared" si="2"/>
        <v>8.64</v>
      </c>
    </row>
    <row r="104" spans="1:14" x14ac:dyDescent="0.4">
      <c r="A104" t="s">
        <v>178</v>
      </c>
      <c r="B104" t="s">
        <v>62</v>
      </c>
      <c r="C104" t="s">
        <v>245</v>
      </c>
      <c r="D104" t="s">
        <v>246</v>
      </c>
      <c r="E104" t="s">
        <v>7</v>
      </c>
      <c r="F104" t="s">
        <v>5</v>
      </c>
      <c r="G104" s="1">
        <v>48</v>
      </c>
      <c r="H104" s="2">
        <v>180</v>
      </c>
      <c r="I104" s="3">
        <v>8.64</v>
      </c>
      <c r="K104" s="3">
        <f t="shared" si="2"/>
        <v>8.64</v>
      </c>
    </row>
    <row r="105" spans="1:14" x14ac:dyDescent="0.4">
      <c r="A105" t="s">
        <v>178</v>
      </c>
      <c r="B105" t="s">
        <v>63</v>
      </c>
      <c r="C105" t="s">
        <v>250</v>
      </c>
      <c r="D105" t="s">
        <v>191</v>
      </c>
      <c r="E105" t="s">
        <v>7</v>
      </c>
      <c r="F105" t="s">
        <v>11</v>
      </c>
      <c r="G105" s="1">
        <v>48</v>
      </c>
      <c r="H105" s="2">
        <v>110</v>
      </c>
      <c r="I105" s="3">
        <v>5.28</v>
      </c>
      <c r="K105" s="3">
        <f t="shared" si="2"/>
        <v>5.28</v>
      </c>
    </row>
    <row r="106" spans="1:14" x14ac:dyDescent="0.4">
      <c r="A106" t="s">
        <v>178</v>
      </c>
      <c r="B106" t="s">
        <v>63</v>
      </c>
      <c r="C106" t="s">
        <v>251</v>
      </c>
      <c r="D106" t="s">
        <v>191</v>
      </c>
      <c r="E106" t="s">
        <v>7</v>
      </c>
      <c r="F106" t="s">
        <v>11</v>
      </c>
      <c r="G106" s="1">
        <v>48</v>
      </c>
      <c r="H106" s="2">
        <v>110</v>
      </c>
      <c r="I106" s="3">
        <v>5.28</v>
      </c>
      <c r="K106" s="3">
        <f t="shared" si="2"/>
        <v>5.28</v>
      </c>
    </row>
    <row r="107" spans="1:14" x14ac:dyDescent="0.4">
      <c r="A107" t="s">
        <v>175</v>
      </c>
      <c r="C107" s="15" t="s">
        <v>481</v>
      </c>
      <c r="D107" t="s">
        <v>482</v>
      </c>
      <c r="E107" t="s">
        <v>402</v>
      </c>
      <c r="F107" t="s">
        <v>11</v>
      </c>
      <c r="G107" s="1">
        <v>48</v>
      </c>
      <c r="H107" s="2">
        <v>110</v>
      </c>
      <c r="I107" s="3">
        <v>5.3</v>
      </c>
      <c r="K107" s="3">
        <f t="shared" si="2"/>
        <v>5.3</v>
      </c>
    </row>
    <row r="108" spans="1:14" x14ac:dyDescent="0.4">
      <c r="A108" t="s">
        <v>178</v>
      </c>
      <c r="B108" t="s">
        <v>64</v>
      </c>
      <c r="C108" t="s">
        <v>292</v>
      </c>
      <c r="D108" t="s">
        <v>191</v>
      </c>
      <c r="E108" t="s">
        <v>7</v>
      </c>
      <c r="F108" t="s">
        <v>5</v>
      </c>
      <c r="G108" s="1">
        <v>48</v>
      </c>
      <c r="H108" s="2">
        <v>150</v>
      </c>
      <c r="I108" s="3">
        <v>7.2</v>
      </c>
      <c r="K108" s="3">
        <f t="shared" si="2"/>
        <v>7.2</v>
      </c>
    </row>
    <row r="109" spans="1:14" x14ac:dyDescent="0.4">
      <c r="A109" t="s">
        <v>178</v>
      </c>
      <c r="B109" t="s">
        <v>65</v>
      </c>
      <c r="C109" t="s">
        <v>247</v>
      </c>
      <c r="D109" t="s">
        <v>191</v>
      </c>
      <c r="E109" t="s">
        <v>7</v>
      </c>
      <c r="F109" t="s">
        <v>11</v>
      </c>
      <c r="G109" s="1">
        <v>48</v>
      </c>
      <c r="H109" s="2">
        <v>100</v>
      </c>
      <c r="I109" s="3">
        <v>4.8</v>
      </c>
      <c r="K109" s="3">
        <f t="shared" si="2"/>
        <v>4.8</v>
      </c>
    </row>
    <row r="110" spans="1:14" x14ac:dyDescent="0.4">
      <c r="A110" t="s">
        <v>175</v>
      </c>
      <c r="B110" t="s">
        <v>65</v>
      </c>
      <c r="C110" t="s">
        <v>10</v>
      </c>
      <c r="D110" t="s">
        <v>149</v>
      </c>
      <c r="E110" t="s">
        <v>7</v>
      </c>
      <c r="F110" t="s">
        <v>11</v>
      </c>
      <c r="G110" s="1">
        <v>48</v>
      </c>
      <c r="H110" s="2">
        <v>100</v>
      </c>
      <c r="I110" s="3">
        <v>4.8</v>
      </c>
      <c r="K110" s="3">
        <f t="shared" si="2"/>
        <v>4.8</v>
      </c>
    </row>
    <row r="111" spans="1:14" x14ac:dyDescent="0.4">
      <c r="A111" t="s">
        <v>175</v>
      </c>
      <c r="B111" t="s">
        <v>66</v>
      </c>
      <c r="C111" t="s">
        <v>8</v>
      </c>
      <c r="D111" t="s">
        <v>149</v>
      </c>
      <c r="E111" t="s">
        <v>7</v>
      </c>
      <c r="F111" t="s">
        <v>5</v>
      </c>
      <c r="G111" s="1">
        <v>48</v>
      </c>
      <c r="H111" s="2">
        <v>180</v>
      </c>
      <c r="I111" s="3">
        <v>8.64</v>
      </c>
      <c r="K111" s="3">
        <f t="shared" si="2"/>
        <v>8.64</v>
      </c>
    </row>
    <row r="112" spans="1:14" x14ac:dyDescent="0.4">
      <c r="A112" t="s">
        <v>175</v>
      </c>
      <c r="C112" t="s">
        <v>572</v>
      </c>
      <c r="D112" t="s">
        <v>570</v>
      </c>
      <c r="E112" t="s">
        <v>7</v>
      </c>
      <c r="F112" t="s">
        <v>5</v>
      </c>
      <c r="G112" s="1">
        <v>48</v>
      </c>
      <c r="H112" s="2">
        <v>180</v>
      </c>
      <c r="I112" s="3">
        <f>G112*H112/1000</f>
        <v>8.64</v>
      </c>
      <c r="K112" s="3">
        <v>8.6999999999999993</v>
      </c>
      <c r="N112" s="43" t="s">
        <v>556</v>
      </c>
    </row>
    <row r="113" spans="1:11" x14ac:dyDescent="0.4">
      <c r="A113" t="s">
        <v>178</v>
      </c>
      <c r="B113" t="s">
        <v>66</v>
      </c>
      <c r="C113" t="s">
        <v>243</v>
      </c>
      <c r="D113" t="s">
        <v>191</v>
      </c>
      <c r="E113" t="s">
        <v>7</v>
      </c>
      <c r="F113" t="s">
        <v>5</v>
      </c>
      <c r="G113" s="1">
        <v>48</v>
      </c>
      <c r="H113" s="2">
        <v>180</v>
      </c>
      <c r="I113" s="3">
        <v>8.64</v>
      </c>
      <c r="K113" s="3">
        <f t="shared" ref="K113:K135" si="3">I113</f>
        <v>8.64</v>
      </c>
    </row>
    <row r="114" spans="1:11" x14ac:dyDescent="0.4">
      <c r="A114" t="s">
        <v>175</v>
      </c>
      <c r="C114" s="15" t="s">
        <v>484</v>
      </c>
      <c r="D114" t="s">
        <v>483</v>
      </c>
      <c r="E114" t="s">
        <v>402</v>
      </c>
      <c r="F114" t="s">
        <v>5</v>
      </c>
      <c r="G114" s="1">
        <v>48</v>
      </c>
      <c r="H114" s="2">
        <v>180</v>
      </c>
      <c r="I114" s="3">
        <v>8.6999999999999993</v>
      </c>
      <c r="K114" s="3">
        <f t="shared" si="3"/>
        <v>8.6999999999999993</v>
      </c>
    </row>
    <row r="115" spans="1:11" x14ac:dyDescent="0.4">
      <c r="A115" t="s">
        <v>175</v>
      </c>
      <c r="B115" t="s">
        <v>125</v>
      </c>
      <c r="C115" t="s">
        <v>151</v>
      </c>
      <c r="D115" t="s">
        <v>150</v>
      </c>
      <c r="E115" t="s">
        <v>7</v>
      </c>
      <c r="F115" t="s">
        <v>5</v>
      </c>
      <c r="G115" s="1">
        <v>48</v>
      </c>
      <c r="H115" s="2">
        <v>240</v>
      </c>
      <c r="I115" s="3">
        <v>11.52</v>
      </c>
      <c r="K115" s="3">
        <f t="shared" si="3"/>
        <v>11.52</v>
      </c>
    </row>
    <row r="116" spans="1:11" x14ac:dyDescent="0.4">
      <c r="A116" t="s">
        <v>178</v>
      </c>
      <c r="B116" t="s">
        <v>67</v>
      </c>
      <c r="C116" t="s">
        <v>238</v>
      </c>
      <c r="D116" t="s">
        <v>234</v>
      </c>
      <c r="E116" t="s">
        <v>7</v>
      </c>
      <c r="F116" t="s">
        <v>5</v>
      </c>
      <c r="G116" s="1">
        <v>48</v>
      </c>
      <c r="H116" s="2">
        <v>195</v>
      </c>
      <c r="I116" s="3">
        <v>9.36</v>
      </c>
      <c r="K116" s="3">
        <f t="shared" si="3"/>
        <v>9.36</v>
      </c>
    </row>
    <row r="117" spans="1:11" x14ac:dyDescent="0.4">
      <c r="A117" t="s">
        <v>178</v>
      </c>
      <c r="C117" s="15" t="s">
        <v>425</v>
      </c>
      <c r="D117" t="s">
        <v>401</v>
      </c>
      <c r="E117" t="s">
        <v>7</v>
      </c>
      <c r="F117" t="s">
        <v>5</v>
      </c>
      <c r="G117" s="1">
        <v>48</v>
      </c>
      <c r="H117" s="2">
        <v>195</v>
      </c>
      <c r="I117" s="3">
        <v>9.4</v>
      </c>
      <c r="K117" s="3">
        <f t="shared" si="3"/>
        <v>9.4</v>
      </c>
    </row>
    <row r="118" spans="1:11" x14ac:dyDescent="0.4">
      <c r="A118" t="s">
        <v>178</v>
      </c>
      <c r="B118" t="s">
        <v>68</v>
      </c>
      <c r="C118" t="s">
        <v>237</v>
      </c>
      <c r="D118" t="s">
        <v>234</v>
      </c>
      <c r="E118" t="s">
        <v>7</v>
      </c>
      <c r="F118" t="s">
        <v>5</v>
      </c>
      <c r="G118" s="1">
        <v>48</v>
      </c>
      <c r="H118" s="2">
        <v>195</v>
      </c>
      <c r="I118" s="3">
        <v>9.36</v>
      </c>
      <c r="K118" s="3">
        <f t="shared" si="3"/>
        <v>9.36</v>
      </c>
    </row>
    <row r="119" spans="1:11" x14ac:dyDescent="0.4">
      <c r="A119" t="s">
        <v>178</v>
      </c>
      <c r="B119" t="s">
        <v>69</v>
      </c>
      <c r="C119" t="s">
        <v>236</v>
      </c>
      <c r="D119" t="s">
        <v>234</v>
      </c>
      <c r="E119" t="s">
        <v>7</v>
      </c>
      <c r="F119" t="s">
        <v>5</v>
      </c>
      <c r="G119" s="1">
        <v>48</v>
      </c>
      <c r="H119" s="2">
        <v>190</v>
      </c>
      <c r="I119" s="3">
        <v>9.1199999999999992</v>
      </c>
      <c r="K119" s="3">
        <f t="shared" si="3"/>
        <v>9.1199999999999992</v>
      </c>
    </row>
    <row r="120" spans="1:11" x14ac:dyDescent="0.4">
      <c r="A120" t="s">
        <v>175</v>
      </c>
      <c r="C120" s="15" t="s">
        <v>485</v>
      </c>
      <c r="D120" t="s">
        <v>486</v>
      </c>
      <c r="E120" t="s">
        <v>402</v>
      </c>
      <c r="F120" t="s">
        <v>5</v>
      </c>
      <c r="G120" s="1">
        <v>48</v>
      </c>
      <c r="H120" s="2">
        <v>190</v>
      </c>
      <c r="I120" s="3">
        <v>9.1</v>
      </c>
      <c r="K120" s="3">
        <f t="shared" si="3"/>
        <v>9.1</v>
      </c>
    </row>
    <row r="121" spans="1:11" x14ac:dyDescent="0.4">
      <c r="A121" t="s">
        <v>178</v>
      </c>
      <c r="B121" t="s">
        <v>69</v>
      </c>
      <c r="C121" t="s">
        <v>235</v>
      </c>
      <c r="D121" t="s">
        <v>234</v>
      </c>
      <c r="E121" t="s">
        <v>7</v>
      </c>
      <c r="F121" t="s">
        <v>5</v>
      </c>
      <c r="G121" s="1">
        <v>48</v>
      </c>
      <c r="H121" s="2">
        <v>210</v>
      </c>
      <c r="I121" s="3">
        <v>10.08</v>
      </c>
      <c r="K121" s="3">
        <f t="shared" si="3"/>
        <v>10.08</v>
      </c>
    </row>
    <row r="122" spans="1:11" x14ac:dyDescent="0.4">
      <c r="A122" t="s">
        <v>175</v>
      </c>
      <c r="C122" s="15" t="s">
        <v>487</v>
      </c>
      <c r="D122" t="s">
        <v>488</v>
      </c>
      <c r="E122" t="s">
        <v>402</v>
      </c>
      <c r="F122" t="s">
        <v>5</v>
      </c>
      <c r="G122" s="1">
        <v>48</v>
      </c>
      <c r="H122" s="2">
        <v>210</v>
      </c>
      <c r="I122" s="3">
        <v>10.1</v>
      </c>
      <c r="K122" s="3">
        <f t="shared" si="3"/>
        <v>10.1</v>
      </c>
    </row>
    <row r="123" spans="1:11" x14ac:dyDescent="0.4">
      <c r="A123" t="s">
        <v>175</v>
      </c>
      <c r="B123" t="s">
        <v>126</v>
      </c>
      <c r="C123" t="s">
        <v>153</v>
      </c>
      <c r="D123" t="s">
        <v>152</v>
      </c>
      <c r="E123" t="s">
        <v>7</v>
      </c>
      <c r="F123" t="s">
        <v>5</v>
      </c>
      <c r="G123" s="1">
        <v>48</v>
      </c>
      <c r="H123" s="2">
        <v>240</v>
      </c>
      <c r="I123" s="3">
        <v>11.52</v>
      </c>
      <c r="K123" s="3">
        <f t="shared" si="3"/>
        <v>11.52</v>
      </c>
    </row>
    <row r="124" spans="1:11" x14ac:dyDescent="0.4">
      <c r="A124" t="s">
        <v>178</v>
      </c>
      <c r="B124" t="s">
        <v>70</v>
      </c>
      <c r="C124" t="s">
        <v>515</v>
      </c>
      <c r="D124" t="s">
        <v>233</v>
      </c>
      <c r="E124" t="s">
        <v>7</v>
      </c>
      <c r="F124" t="s">
        <v>5</v>
      </c>
      <c r="G124" s="1">
        <v>48</v>
      </c>
      <c r="H124" s="2">
        <v>220</v>
      </c>
      <c r="I124" s="3">
        <v>10.56</v>
      </c>
      <c r="K124" s="3">
        <f t="shared" si="3"/>
        <v>10.56</v>
      </c>
    </row>
    <row r="125" spans="1:11" x14ac:dyDescent="0.4">
      <c r="A125" t="s">
        <v>178</v>
      </c>
      <c r="B125" t="s">
        <v>71</v>
      </c>
      <c r="C125" t="s">
        <v>232</v>
      </c>
      <c r="D125" t="s">
        <v>233</v>
      </c>
      <c r="E125" t="s">
        <v>7</v>
      </c>
      <c r="F125" t="s">
        <v>5</v>
      </c>
      <c r="G125" s="1">
        <v>48</v>
      </c>
      <c r="H125" s="2">
        <v>260</v>
      </c>
      <c r="I125" s="3">
        <v>12.48</v>
      </c>
      <c r="K125" s="3">
        <f t="shared" si="3"/>
        <v>12.48</v>
      </c>
    </row>
    <row r="126" spans="1:11" x14ac:dyDescent="0.4">
      <c r="A126" t="s">
        <v>175</v>
      </c>
      <c r="B126" t="s">
        <v>127</v>
      </c>
      <c r="C126" t="s">
        <v>155</v>
      </c>
      <c r="D126" t="s">
        <v>154</v>
      </c>
      <c r="E126" t="s">
        <v>7</v>
      </c>
      <c r="F126" t="s">
        <v>5</v>
      </c>
      <c r="G126" s="1">
        <v>48</v>
      </c>
      <c r="H126" s="2">
        <v>240</v>
      </c>
      <c r="I126" s="3">
        <v>11.52</v>
      </c>
      <c r="K126" s="3">
        <f t="shared" si="3"/>
        <v>11.52</v>
      </c>
    </row>
    <row r="127" spans="1:11" x14ac:dyDescent="0.4">
      <c r="A127" t="s">
        <v>178</v>
      </c>
      <c r="B127" t="s">
        <v>72</v>
      </c>
      <c r="C127" t="s">
        <v>291</v>
      </c>
      <c r="D127" t="s">
        <v>230</v>
      </c>
      <c r="E127" t="s">
        <v>7</v>
      </c>
      <c r="F127" t="s">
        <v>5</v>
      </c>
      <c r="G127" s="1">
        <v>48</v>
      </c>
      <c r="H127" s="2">
        <v>230</v>
      </c>
      <c r="I127" s="3">
        <v>11.04</v>
      </c>
      <c r="K127" s="3">
        <f t="shared" si="3"/>
        <v>11.04</v>
      </c>
    </row>
    <row r="128" spans="1:11" x14ac:dyDescent="0.4">
      <c r="A128" t="s">
        <v>178</v>
      </c>
      <c r="B128" t="s">
        <v>73</v>
      </c>
      <c r="C128" t="s">
        <v>231</v>
      </c>
      <c r="D128" t="s">
        <v>230</v>
      </c>
      <c r="E128" t="s">
        <v>7</v>
      </c>
      <c r="F128" t="s">
        <v>5</v>
      </c>
      <c r="G128" s="1">
        <v>48</v>
      </c>
      <c r="H128" s="2">
        <v>260</v>
      </c>
      <c r="I128" s="3">
        <v>12.48</v>
      </c>
      <c r="K128" s="3">
        <f t="shared" si="3"/>
        <v>12.48</v>
      </c>
    </row>
    <row r="129" spans="1:14" x14ac:dyDescent="0.4">
      <c r="A129" t="s">
        <v>178</v>
      </c>
      <c r="B129" t="s">
        <v>74</v>
      </c>
      <c r="C129" t="s">
        <v>255</v>
      </c>
      <c r="D129" t="s">
        <v>254</v>
      </c>
      <c r="E129" t="s">
        <v>7</v>
      </c>
      <c r="F129" t="s">
        <v>177</v>
      </c>
      <c r="G129" s="1">
        <v>48</v>
      </c>
      <c r="H129" s="2">
        <v>65</v>
      </c>
      <c r="I129" s="3">
        <v>3.12</v>
      </c>
      <c r="K129" s="3">
        <f t="shared" si="3"/>
        <v>3.12</v>
      </c>
    </row>
    <row r="130" spans="1:14" x14ac:dyDescent="0.4">
      <c r="A130" t="s">
        <v>178</v>
      </c>
      <c r="B130" t="s">
        <v>75</v>
      </c>
      <c r="C130" t="s">
        <v>241</v>
      </c>
      <c r="D130" t="s">
        <v>254</v>
      </c>
      <c r="E130" t="s">
        <v>7</v>
      </c>
      <c r="F130" t="s">
        <v>177</v>
      </c>
      <c r="G130" s="1">
        <v>48</v>
      </c>
      <c r="H130" s="2">
        <v>65</v>
      </c>
      <c r="I130" s="3">
        <v>3.12</v>
      </c>
      <c r="K130" s="3">
        <f t="shared" si="3"/>
        <v>3.12</v>
      </c>
    </row>
    <row r="131" spans="1:14" x14ac:dyDescent="0.4">
      <c r="A131" t="s">
        <v>175</v>
      </c>
      <c r="C131" s="15" t="s">
        <v>489</v>
      </c>
      <c r="D131" t="s">
        <v>490</v>
      </c>
      <c r="E131" t="s">
        <v>402</v>
      </c>
      <c r="F131" t="s">
        <v>177</v>
      </c>
      <c r="G131" s="1">
        <v>48</v>
      </c>
      <c r="H131" s="2">
        <v>65</v>
      </c>
      <c r="I131" s="3">
        <v>3.1</v>
      </c>
      <c r="K131" s="3">
        <f t="shared" si="3"/>
        <v>3.1</v>
      </c>
    </row>
    <row r="132" spans="1:14" x14ac:dyDescent="0.4">
      <c r="A132" t="s">
        <v>175</v>
      </c>
      <c r="B132" t="s">
        <v>76</v>
      </c>
      <c r="C132" t="s">
        <v>157</v>
      </c>
      <c r="D132" t="s">
        <v>156</v>
      </c>
      <c r="E132" t="s">
        <v>7</v>
      </c>
      <c r="F132" t="s">
        <v>11</v>
      </c>
      <c r="G132" s="1">
        <v>48</v>
      </c>
      <c r="H132" s="2">
        <v>80</v>
      </c>
      <c r="I132" s="3">
        <v>3.84</v>
      </c>
      <c r="K132" s="3">
        <f t="shared" si="3"/>
        <v>3.84</v>
      </c>
    </row>
    <row r="133" spans="1:14" x14ac:dyDescent="0.4">
      <c r="A133" t="s">
        <v>178</v>
      </c>
      <c r="B133" t="s">
        <v>77</v>
      </c>
      <c r="C133" t="s">
        <v>242</v>
      </c>
      <c r="D133" t="s">
        <v>239</v>
      </c>
      <c r="E133" t="s">
        <v>7</v>
      </c>
      <c r="F133" t="s">
        <v>177</v>
      </c>
      <c r="G133" s="1">
        <v>48</v>
      </c>
      <c r="H133" s="2">
        <v>65</v>
      </c>
      <c r="I133" s="3">
        <v>3.12</v>
      </c>
      <c r="K133" s="3">
        <f t="shared" si="3"/>
        <v>3.12</v>
      </c>
    </row>
    <row r="134" spans="1:14" x14ac:dyDescent="0.4">
      <c r="A134" t="s">
        <v>178</v>
      </c>
      <c r="B134" t="s">
        <v>78</v>
      </c>
      <c r="C134" t="s">
        <v>240</v>
      </c>
      <c r="D134" t="s">
        <v>239</v>
      </c>
      <c r="E134" t="s">
        <v>7</v>
      </c>
      <c r="F134" t="s">
        <v>177</v>
      </c>
      <c r="G134" s="1">
        <v>48</v>
      </c>
      <c r="H134" s="2">
        <v>65</v>
      </c>
      <c r="I134" s="3">
        <v>3.12</v>
      </c>
      <c r="K134" s="3">
        <f t="shared" si="3"/>
        <v>3.12</v>
      </c>
    </row>
    <row r="135" spans="1:14" x14ac:dyDescent="0.4">
      <c r="A135" t="s">
        <v>175</v>
      </c>
      <c r="C135" s="15" t="s">
        <v>491</v>
      </c>
      <c r="D135" t="s">
        <v>492</v>
      </c>
      <c r="E135" t="s">
        <v>402</v>
      </c>
      <c r="F135" t="s">
        <v>177</v>
      </c>
      <c r="G135" s="1">
        <v>48</v>
      </c>
      <c r="H135" s="2">
        <v>65</v>
      </c>
      <c r="I135" s="3">
        <v>3.1</v>
      </c>
      <c r="K135" s="3">
        <f t="shared" si="3"/>
        <v>3.1</v>
      </c>
    </row>
    <row r="136" spans="1:14" x14ac:dyDescent="0.4">
      <c r="A136" t="s">
        <v>178</v>
      </c>
      <c r="C136" s="15" t="s">
        <v>576</v>
      </c>
      <c r="D136" t="s">
        <v>517</v>
      </c>
      <c r="E136" t="s">
        <v>402</v>
      </c>
      <c r="F136" t="s">
        <v>11</v>
      </c>
      <c r="G136" s="1">
        <v>48</v>
      </c>
      <c r="H136" s="2">
        <v>105</v>
      </c>
      <c r="I136" s="3"/>
      <c r="K136" s="3">
        <v>5.0999999999999996</v>
      </c>
      <c r="N136" s="43" t="s">
        <v>577</v>
      </c>
    </row>
    <row r="137" spans="1:14" x14ac:dyDescent="0.4">
      <c r="A137" t="s">
        <v>175</v>
      </c>
      <c r="B137" t="s">
        <v>79</v>
      </c>
      <c r="C137" t="s">
        <v>14</v>
      </c>
      <c r="D137" t="s">
        <v>158</v>
      </c>
      <c r="E137" t="s">
        <v>7</v>
      </c>
      <c r="F137" t="s">
        <v>11</v>
      </c>
      <c r="G137" s="1">
        <v>48</v>
      </c>
      <c r="H137" s="2">
        <v>110</v>
      </c>
      <c r="I137" s="3">
        <v>5.28</v>
      </c>
      <c r="K137" s="3">
        <f>I137</f>
        <v>5.28</v>
      </c>
    </row>
    <row r="138" spans="1:14" x14ac:dyDescent="0.4">
      <c r="A138" t="s">
        <v>178</v>
      </c>
      <c r="C138" s="15" t="s">
        <v>424</v>
      </c>
      <c r="D138" t="s">
        <v>517</v>
      </c>
      <c r="E138" t="s">
        <v>7</v>
      </c>
      <c r="F138" t="s">
        <v>5</v>
      </c>
      <c r="G138" s="1">
        <v>48</v>
      </c>
      <c r="H138" s="2">
        <v>140</v>
      </c>
      <c r="I138" s="3">
        <v>6.7</v>
      </c>
      <c r="K138" s="3">
        <f>I138</f>
        <v>6.7</v>
      </c>
    </row>
    <row r="139" spans="1:14" x14ac:dyDescent="0.4">
      <c r="A139" t="s">
        <v>175</v>
      </c>
      <c r="C139" s="15" t="s">
        <v>493</v>
      </c>
      <c r="D139" t="s">
        <v>494</v>
      </c>
      <c r="E139" t="s">
        <v>402</v>
      </c>
      <c r="F139" t="s">
        <v>5</v>
      </c>
      <c r="G139" s="1">
        <v>48</v>
      </c>
      <c r="H139" s="2">
        <v>140</v>
      </c>
      <c r="I139" s="3">
        <v>6.7</v>
      </c>
      <c r="K139" s="3">
        <f>I139</f>
        <v>6.7</v>
      </c>
    </row>
    <row r="140" spans="1:14" x14ac:dyDescent="0.4">
      <c r="A140" t="s">
        <v>178</v>
      </c>
      <c r="B140" t="s">
        <v>80</v>
      </c>
      <c r="C140" t="s">
        <v>258</v>
      </c>
      <c r="D140" t="s">
        <v>256</v>
      </c>
      <c r="E140" t="s">
        <v>7</v>
      </c>
      <c r="F140" t="s">
        <v>5</v>
      </c>
      <c r="G140" s="1">
        <v>48</v>
      </c>
      <c r="H140" s="2">
        <v>180</v>
      </c>
      <c r="I140" s="3">
        <v>8.64</v>
      </c>
      <c r="K140" s="3">
        <f>I140</f>
        <v>8.64</v>
      </c>
    </row>
    <row r="141" spans="1:14" x14ac:dyDescent="0.4">
      <c r="A141" t="s">
        <v>175</v>
      </c>
      <c r="C141" s="15" t="s">
        <v>495</v>
      </c>
      <c r="D141" t="s">
        <v>496</v>
      </c>
      <c r="E141" t="s">
        <v>402</v>
      </c>
      <c r="F141" t="s">
        <v>5</v>
      </c>
      <c r="G141" s="1">
        <v>48</v>
      </c>
      <c r="H141" s="2">
        <v>180</v>
      </c>
      <c r="I141" s="3">
        <v>8.6</v>
      </c>
      <c r="K141" s="3">
        <f>I141</f>
        <v>8.6</v>
      </c>
    </row>
    <row r="142" spans="1:14" x14ac:dyDescent="0.4">
      <c r="A142" t="s">
        <v>178</v>
      </c>
      <c r="C142" s="15" t="s">
        <v>578</v>
      </c>
      <c r="D142" t="s">
        <v>517</v>
      </c>
      <c r="E142" t="s">
        <v>402</v>
      </c>
      <c r="F142" t="s">
        <v>5</v>
      </c>
      <c r="G142" s="1">
        <v>48</v>
      </c>
      <c r="H142" s="2">
        <v>240</v>
      </c>
      <c r="I142" s="3"/>
      <c r="K142" s="3">
        <v>11.5</v>
      </c>
      <c r="N142" s="43" t="s">
        <v>577</v>
      </c>
    </row>
    <row r="143" spans="1:14" x14ac:dyDescent="0.4">
      <c r="A143" t="s">
        <v>178</v>
      </c>
      <c r="C143" s="15" t="s">
        <v>423</v>
      </c>
      <c r="D143" t="s">
        <v>517</v>
      </c>
      <c r="E143" t="s">
        <v>7</v>
      </c>
      <c r="F143" t="s">
        <v>5</v>
      </c>
      <c r="G143" s="1">
        <v>48</v>
      </c>
      <c r="H143" s="2">
        <v>260</v>
      </c>
      <c r="I143" s="3">
        <v>12.5</v>
      </c>
      <c r="K143" s="3">
        <f t="shared" ref="K143:K155" si="4">I143</f>
        <v>12.5</v>
      </c>
    </row>
    <row r="144" spans="1:14" x14ac:dyDescent="0.4">
      <c r="A144" t="s">
        <v>175</v>
      </c>
      <c r="C144" s="15" t="s">
        <v>499</v>
      </c>
      <c r="D144" t="s">
        <v>497</v>
      </c>
      <c r="E144" t="s">
        <v>402</v>
      </c>
      <c r="F144" t="s">
        <v>5</v>
      </c>
      <c r="G144" s="1">
        <v>48</v>
      </c>
      <c r="H144" s="2">
        <v>260</v>
      </c>
      <c r="I144" s="3">
        <v>12.4</v>
      </c>
      <c r="K144" s="3">
        <f t="shared" si="4"/>
        <v>12.4</v>
      </c>
    </row>
    <row r="145" spans="1:14" x14ac:dyDescent="0.4">
      <c r="A145" t="s">
        <v>178</v>
      </c>
      <c r="B145" t="s">
        <v>81</v>
      </c>
      <c r="C145" t="s">
        <v>257</v>
      </c>
      <c r="D145" t="s">
        <v>256</v>
      </c>
      <c r="E145" t="s">
        <v>7</v>
      </c>
      <c r="F145" t="s">
        <v>5</v>
      </c>
      <c r="G145" s="1">
        <v>48</v>
      </c>
      <c r="H145" s="2">
        <v>270</v>
      </c>
      <c r="I145" s="16">
        <v>12.95</v>
      </c>
      <c r="K145" s="3">
        <f t="shared" si="4"/>
        <v>12.95</v>
      </c>
    </row>
    <row r="146" spans="1:14" x14ac:dyDescent="0.4">
      <c r="A146" t="s">
        <v>175</v>
      </c>
      <c r="C146" s="15" t="s">
        <v>498</v>
      </c>
      <c r="D146" t="s">
        <v>500</v>
      </c>
      <c r="E146" t="s">
        <v>7</v>
      </c>
      <c r="F146" t="s">
        <v>5</v>
      </c>
      <c r="G146" s="1">
        <v>48</v>
      </c>
      <c r="H146" s="2">
        <v>270</v>
      </c>
      <c r="I146" s="16">
        <v>12.95</v>
      </c>
      <c r="K146" s="3">
        <f t="shared" si="4"/>
        <v>12.95</v>
      </c>
    </row>
    <row r="147" spans="1:14" x14ac:dyDescent="0.4">
      <c r="A147" t="s">
        <v>178</v>
      </c>
      <c r="B147" t="s">
        <v>82</v>
      </c>
      <c r="C147" t="s">
        <v>223</v>
      </c>
      <c r="D147" t="s">
        <v>221</v>
      </c>
      <c r="E147" t="s">
        <v>7</v>
      </c>
      <c r="F147" t="s">
        <v>5</v>
      </c>
      <c r="G147" s="1">
        <v>48</v>
      </c>
      <c r="H147" s="2">
        <v>250</v>
      </c>
      <c r="I147" s="3">
        <v>12</v>
      </c>
      <c r="K147" s="3">
        <f t="shared" si="4"/>
        <v>12</v>
      </c>
    </row>
    <row r="148" spans="1:14" x14ac:dyDescent="0.4">
      <c r="A148" t="s">
        <v>178</v>
      </c>
      <c r="B148" t="s">
        <v>83</v>
      </c>
      <c r="C148" t="s">
        <v>220</v>
      </c>
      <c r="D148" t="s">
        <v>218</v>
      </c>
      <c r="E148" t="s">
        <v>7</v>
      </c>
      <c r="F148" t="s">
        <v>5</v>
      </c>
      <c r="G148" s="1">
        <v>48</v>
      </c>
      <c r="H148" s="2">
        <v>250</v>
      </c>
      <c r="I148" s="3">
        <v>12</v>
      </c>
      <c r="K148" s="3">
        <f t="shared" si="4"/>
        <v>12</v>
      </c>
    </row>
    <row r="149" spans="1:14" x14ac:dyDescent="0.4">
      <c r="A149" t="s">
        <v>178</v>
      </c>
      <c r="B149" t="s">
        <v>84</v>
      </c>
      <c r="C149" t="s">
        <v>222</v>
      </c>
      <c r="D149" t="s">
        <v>221</v>
      </c>
      <c r="E149" t="s">
        <v>7</v>
      </c>
      <c r="F149" t="s">
        <v>5</v>
      </c>
      <c r="G149" s="1">
        <v>48</v>
      </c>
      <c r="H149" s="2">
        <v>250</v>
      </c>
      <c r="I149" s="3">
        <v>12</v>
      </c>
      <c r="K149" s="3">
        <f t="shared" si="4"/>
        <v>12</v>
      </c>
    </row>
    <row r="150" spans="1:14" x14ac:dyDescent="0.4">
      <c r="A150" t="s">
        <v>175</v>
      </c>
      <c r="C150" s="15" t="s">
        <v>472</v>
      </c>
      <c r="D150" t="s">
        <v>473</v>
      </c>
      <c r="E150" t="s">
        <v>402</v>
      </c>
      <c r="F150" t="s">
        <v>5</v>
      </c>
      <c r="G150" s="1">
        <v>48</v>
      </c>
      <c r="H150" s="2">
        <v>250</v>
      </c>
      <c r="I150" s="3">
        <v>12</v>
      </c>
      <c r="K150" s="3">
        <f t="shared" si="4"/>
        <v>12</v>
      </c>
    </row>
    <row r="151" spans="1:14" x14ac:dyDescent="0.4">
      <c r="A151" t="s">
        <v>175</v>
      </c>
      <c r="C151" s="15" t="s">
        <v>477</v>
      </c>
      <c r="D151" t="s">
        <v>478</v>
      </c>
      <c r="E151" t="s">
        <v>7</v>
      </c>
      <c r="F151" t="s">
        <v>5</v>
      </c>
      <c r="G151" s="1">
        <v>48</v>
      </c>
      <c r="H151" s="2">
        <v>270</v>
      </c>
      <c r="I151" s="16">
        <v>12.95</v>
      </c>
      <c r="K151" s="3">
        <f t="shared" si="4"/>
        <v>12.95</v>
      </c>
    </row>
    <row r="152" spans="1:14" x14ac:dyDescent="0.4">
      <c r="A152" t="s">
        <v>175</v>
      </c>
      <c r="B152" t="s">
        <v>128</v>
      </c>
      <c r="C152" t="s">
        <v>160</v>
      </c>
      <c r="D152" t="s">
        <v>159</v>
      </c>
      <c r="E152" t="s">
        <v>7</v>
      </c>
      <c r="F152" t="s">
        <v>5</v>
      </c>
      <c r="G152" s="1">
        <v>48</v>
      </c>
      <c r="H152" s="2">
        <v>270</v>
      </c>
      <c r="I152" s="16">
        <v>12.95</v>
      </c>
      <c r="K152" s="3">
        <f t="shared" si="4"/>
        <v>12.95</v>
      </c>
    </row>
    <row r="153" spans="1:14" x14ac:dyDescent="0.4">
      <c r="A153" t="s">
        <v>175</v>
      </c>
      <c r="B153" t="s">
        <v>129</v>
      </c>
      <c r="C153" t="s">
        <v>162</v>
      </c>
      <c r="D153" t="s">
        <v>161</v>
      </c>
      <c r="E153" t="s">
        <v>7</v>
      </c>
      <c r="F153" t="s">
        <v>5</v>
      </c>
      <c r="G153" s="1">
        <v>48</v>
      </c>
      <c r="H153" s="2">
        <v>270</v>
      </c>
      <c r="I153" s="16">
        <v>12.95</v>
      </c>
      <c r="K153" s="3">
        <f t="shared" si="4"/>
        <v>12.95</v>
      </c>
    </row>
    <row r="154" spans="1:14" x14ac:dyDescent="0.4">
      <c r="A154" t="s">
        <v>175</v>
      </c>
      <c r="C154" s="15" t="s">
        <v>162</v>
      </c>
      <c r="D154" t="s">
        <v>433</v>
      </c>
      <c r="E154" t="s">
        <v>7</v>
      </c>
      <c r="F154" t="s">
        <v>5</v>
      </c>
      <c r="G154" s="1">
        <v>48</v>
      </c>
      <c r="H154" s="2">
        <v>270</v>
      </c>
      <c r="I154" s="16">
        <v>12.95</v>
      </c>
      <c r="K154" s="3">
        <f t="shared" si="4"/>
        <v>12.95</v>
      </c>
    </row>
    <row r="155" spans="1:14" x14ac:dyDescent="0.4">
      <c r="A155" t="s">
        <v>178</v>
      </c>
      <c r="B155" t="s">
        <v>85</v>
      </c>
      <c r="C155" s="7" t="s">
        <v>219</v>
      </c>
      <c r="D155" t="s">
        <v>218</v>
      </c>
      <c r="E155" t="s">
        <v>7</v>
      </c>
      <c r="F155" t="s">
        <v>5</v>
      </c>
      <c r="G155" s="1">
        <v>48</v>
      </c>
      <c r="H155" s="2">
        <v>250</v>
      </c>
      <c r="I155" s="3">
        <v>12</v>
      </c>
      <c r="K155" s="3">
        <f t="shared" si="4"/>
        <v>12</v>
      </c>
    </row>
    <row r="156" spans="1:14" x14ac:dyDescent="0.4">
      <c r="A156" t="s">
        <v>175</v>
      </c>
      <c r="C156" t="s">
        <v>559</v>
      </c>
      <c r="D156" t="s">
        <v>560</v>
      </c>
      <c r="E156" t="s">
        <v>7</v>
      </c>
      <c r="F156" t="s">
        <v>5</v>
      </c>
      <c r="G156" s="1">
        <v>48</v>
      </c>
      <c r="H156" s="2">
        <v>270</v>
      </c>
      <c r="I156" s="16">
        <f>G156*H156/1000</f>
        <v>12.96</v>
      </c>
      <c r="K156" s="16">
        <v>12.95</v>
      </c>
      <c r="N156" s="43" t="s">
        <v>556</v>
      </c>
    </row>
    <row r="157" spans="1:14" x14ac:dyDescent="0.4">
      <c r="A157" t="s">
        <v>175</v>
      </c>
      <c r="C157" s="15" t="s">
        <v>474</v>
      </c>
      <c r="D157" t="s">
        <v>475</v>
      </c>
      <c r="E157" t="s">
        <v>402</v>
      </c>
      <c r="F157" t="s">
        <v>5</v>
      </c>
      <c r="G157" s="1">
        <v>48</v>
      </c>
      <c r="H157" s="2">
        <v>250</v>
      </c>
      <c r="I157" s="3">
        <v>12</v>
      </c>
      <c r="K157" s="3">
        <f t="shared" ref="K157:K174" si="5">I157</f>
        <v>12</v>
      </c>
    </row>
    <row r="158" spans="1:14" x14ac:dyDescent="0.4">
      <c r="A158" t="s">
        <v>175</v>
      </c>
      <c r="C158" s="15" t="s">
        <v>479</v>
      </c>
      <c r="D158" t="s">
        <v>480</v>
      </c>
      <c r="E158" t="s">
        <v>1</v>
      </c>
      <c r="F158" t="s">
        <v>6</v>
      </c>
      <c r="G158" s="1">
        <v>54</v>
      </c>
      <c r="H158" s="2">
        <v>340</v>
      </c>
      <c r="I158" s="3">
        <v>18.399999999999999</v>
      </c>
      <c r="K158" s="3">
        <f t="shared" si="5"/>
        <v>18.399999999999999</v>
      </c>
    </row>
    <row r="159" spans="1:14" x14ac:dyDescent="0.4">
      <c r="A159" t="s">
        <v>175</v>
      </c>
      <c r="C159" s="15" t="s">
        <v>546</v>
      </c>
      <c r="D159" t="s">
        <v>547</v>
      </c>
      <c r="E159" t="s">
        <v>1</v>
      </c>
      <c r="F159" t="s">
        <v>6</v>
      </c>
      <c r="G159" s="1">
        <v>54</v>
      </c>
      <c r="H159" s="2">
        <v>340</v>
      </c>
      <c r="I159" s="3">
        <v>18.399999999999999</v>
      </c>
      <c r="K159" s="3">
        <f t="shared" si="5"/>
        <v>18.399999999999999</v>
      </c>
      <c r="N159" s="43" t="s">
        <v>542</v>
      </c>
    </row>
    <row r="160" spans="1:14" x14ac:dyDescent="0.4">
      <c r="A160" t="s">
        <v>175</v>
      </c>
      <c r="C160" s="15" t="s">
        <v>551</v>
      </c>
      <c r="D160" t="s">
        <v>545</v>
      </c>
      <c r="E160" t="s">
        <v>1</v>
      </c>
      <c r="F160" t="s">
        <v>6</v>
      </c>
      <c r="G160" s="1">
        <v>54</v>
      </c>
      <c r="H160" s="2">
        <v>340</v>
      </c>
      <c r="I160" s="3">
        <v>18.399999999999999</v>
      </c>
      <c r="K160" s="3">
        <f t="shared" si="5"/>
        <v>18.399999999999999</v>
      </c>
      <c r="N160" s="43" t="s">
        <v>552</v>
      </c>
    </row>
    <row r="161" spans="1:14" x14ac:dyDescent="0.4">
      <c r="A161" t="s">
        <v>175</v>
      </c>
      <c r="C161" s="15" t="s">
        <v>476</v>
      </c>
      <c r="D161" t="s">
        <v>435</v>
      </c>
      <c r="E161" t="s">
        <v>1</v>
      </c>
      <c r="F161" t="s">
        <v>6</v>
      </c>
      <c r="G161" s="1">
        <v>54</v>
      </c>
      <c r="H161" s="2">
        <v>340</v>
      </c>
      <c r="I161" s="3">
        <v>18.399999999999999</v>
      </c>
      <c r="K161" s="3">
        <f t="shared" si="5"/>
        <v>18.399999999999999</v>
      </c>
    </row>
    <row r="162" spans="1:14" x14ac:dyDescent="0.4">
      <c r="A162" t="s">
        <v>175</v>
      </c>
      <c r="C162" s="15" t="s">
        <v>548</v>
      </c>
      <c r="D162" t="s">
        <v>541</v>
      </c>
      <c r="E162" t="s">
        <v>1</v>
      </c>
      <c r="F162" t="s">
        <v>6</v>
      </c>
      <c r="G162" s="1">
        <v>54</v>
      </c>
      <c r="H162" s="2">
        <v>340</v>
      </c>
      <c r="I162" s="3">
        <v>18.399999999999999</v>
      </c>
      <c r="K162" s="3">
        <f t="shared" si="5"/>
        <v>18.399999999999999</v>
      </c>
      <c r="N162" s="43" t="s">
        <v>542</v>
      </c>
    </row>
    <row r="163" spans="1:14" x14ac:dyDescent="0.4">
      <c r="A163" t="s">
        <v>178</v>
      </c>
      <c r="B163" t="s">
        <v>86</v>
      </c>
      <c r="C163" t="s">
        <v>217</v>
      </c>
      <c r="D163" t="s">
        <v>216</v>
      </c>
      <c r="E163" t="s">
        <v>1</v>
      </c>
      <c r="F163" t="s">
        <v>6</v>
      </c>
      <c r="G163" s="1">
        <v>54</v>
      </c>
      <c r="H163" s="2">
        <v>430</v>
      </c>
      <c r="I163" s="3">
        <v>23.22</v>
      </c>
      <c r="K163" s="3">
        <f t="shared" si="5"/>
        <v>23.22</v>
      </c>
    </row>
    <row r="164" spans="1:14" x14ac:dyDescent="0.4">
      <c r="A164" t="s">
        <v>178</v>
      </c>
      <c r="B164" t="s">
        <v>86</v>
      </c>
      <c r="C164" t="s">
        <v>215</v>
      </c>
      <c r="D164" t="s">
        <v>213</v>
      </c>
      <c r="E164" t="s">
        <v>1</v>
      </c>
      <c r="F164" t="s">
        <v>6</v>
      </c>
      <c r="G164" s="1">
        <v>54</v>
      </c>
      <c r="H164" s="2">
        <v>430</v>
      </c>
      <c r="I164" s="3">
        <v>23.22</v>
      </c>
      <c r="K164" s="3">
        <f t="shared" si="5"/>
        <v>23.22</v>
      </c>
    </row>
    <row r="165" spans="1:14" x14ac:dyDescent="0.4">
      <c r="A165" t="s">
        <v>178</v>
      </c>
      <c r="B165" t="s">
        <v>87</v>
      </c>
      <c r="C165" t="s">
        <v>211</v>
      </c>
      <c r="D165" t="s">
        <v>209</v>
      </c>
      <c r="E165" t="s">
        <v>1</v>
      </c>
      <c r="F165" t="s">
        <v>6</v>
      </c>
      <c r="G165" s="1">
        <v>54</v>
      </c>
      <c r="H165" s="2">
        <v>470</v>
      </c>
      <c r="I165" s="3">
        <v>25.38</v>
      </c>
      <c r="K165" s="3">
        <f t="shared" si="5"/>
        <v>25.38</v>
      </c>
    </row>
    <row r="166" spans="1:14" x14ac:dyDescent="0.4">
      <c r="A166" t="s">
        <v>178</v>
      </c>
      <c r="B166" t="s">
        <v>87</v>
      </c>
      <c r="C166" t="s">
        <v>210</v>
      </c>
      <c r="D166" t="s">
        <v>209</v>
      </c>
      <c r="E166" t="s">
        <v>1</v>
      </c>
      <c r="F166" t="s">
        <v>6</v>
      </c>
      <c r="G166" s="1">
        <v>54</v>
      </c>
      <c r="H166" s="2">
        <v>470</v>
      </c>
      <c r="I166" s="3">
        <v>25.38</v>
      </c>
      <c r="K166" s="3">
        <f t="shared" si="5"/>
        <v>25.38</v>
      </c>
    </row>
    <row r="167" spans="1:14" x14ac:dyDescent="0.4">
      <c r="A167" t="s">
        <v>175</v>
      </c>
      <c r="C167" s="15" t="s">
        <v>501</v>
      </c>
      <c r="D167" t="s">
        <v>502</v>
      </c>
      <c r="E167" t="s">
        <v>1</v>
      </c>
      <c r="F167" t="s">
        <v>6</v>
      </c>
      <c r="G167" s="1">
        <v>54</v>
      </c>
      <c r="H167" s="2">
        <v>470</v>
      </c>
      <c r="I167" s="3">
        <v>25.4</v>
      </c>
      <c r="K167" s="3">
        <f t="shared" si="5"/>
        <v>25.4</v>
      </c>
    </row>
    <row r="168" spans="1:14" x14ac:dyDescent="0.4">
      <c r="A168" t="s">
        <v>175</v>
      </c>
      <c r="C168" s="15" t="s">
        <v>503</v>
      </c>
      <c r="D168" t="s">
        <v>504</v>
      </c>
      <c r="E168" t="s">
        <v>1</v>
      </c>
      <c r="F168" t="s">
        <v>6</v>
      </c>
      <c r="G168" s="1">
        <v>54</v>
      </c>
      <c r="H168" s="2">
        <v>470</v>
      </c>
      <c r="I168" s="3">
        <v>25.4</v>
      </c>
      <c r="K168" s="3">
        <f t="shared" si="5"/>
        <v>25.4</v>
      </c>
    </row>
    <row r="169" spans="1:14" x14ac:dyDescent="0.4">
      <c r="A169" t="s">
        <v>175</v>
      </c>
      <c r="C169" s="15" t="s">
        <v>436</v>
      </c>
      <c r="D169" t="s">
        <v>435</v>
      </c>
      <c r="E169" t="s">
        <v>1</v>
      </c>
      <c r="F169" t="s">
        <v>6</v>
      </c>
      <c r="G169" s="1">
        <v>54</v>
      </c>
      <c r="H169" s="2">
        <v>470</v>
      </c>
      <c r="I169" s="3">
        <v>25.4</v>
      </c>
      <c r="K169" s="3">
        <f t="shared" si="5"/>
        <v>25.4</v>
      </c>
    </row>
    <row r="170" spans="1:14" x14ac:dyDescent="0.4">
      <c r="A170" t="s">
        <v>175</v>
      </c>
      <c r="C170" s="15" t="s">
        <v>434</v>
      </c>
      <c r="D170" t="s">
        <v>435</v>
      </c>
      <c r="E170" t="s">
        <v>1</v>
      </c>
      <c r="F170" t="s">
        <v>6</v>
      </c>
      <c r="G170" s="1">
        <v>54</v>
      </c>
      <c r="H170" s="2">
        <v>470</v>
      </c>
      <c r="I170" s="3">
        <v>25.4</v>
      </c>
      <c r="K170" s="3">
        <f t="shared" si="5"/>
        <v>25.4</v>
      </c>
    </row>
    <row r="171" spans="1:14" x14ac:dyDescent="0.4">
      <c r="A171" t="s">
        <v>175</v>
      </c>
      <c r="C171" s="15" t="s">
        <v>540</v>
      </c>
      <c r="D171" t="s">
        <v>541</v>
      </c>
      <c r="E171" t="s">
        <v>1</v>
      </c>
      <c r="F171" t="s">
        <v>6</v>
      </c>
      <c r="G171" s="1">
        <v>54</v>
      </c>
      <c r="H171" s="2">
        <v>470</v>
      </c>
      <c r="I171" s="3">
        <v>25.4</v>
      </c>
      <c r="K171" s="3">
        <f t="shared" si="5"/>
        <v>25.4</v>
      </c>
      <c r="N171" s="43" t="s">
        <v>542</v>
      </c>
    </row>
    <row r="172" spans="1:14" x14ac:dyDescent="0.4">
      <c r="A172" t="s">
        <v>175</v>
      </c>
      <c r="C172" s="15" t="s">
        <v>431</v>
      </c>
      <c r="D172" t="s">
        <v>432</v>
      </c>
      <c r="E172" t="s">
        <v>1</v>
      </c>
      <c r="F172" t="s">
        <v>6</v>
      </c>
      <c r="G172" s="1">
        <v>54</v>
      </c>
      <c r="H172" s="2">
        <v>470</v>
      </c>
      <c r="I172" s="3">
        <v>25.4</v>
      </c>
      <c r="K172" s="3">
        <f t="shared" si="5"/>
        <v>25.4</v>
      </c>
    </row>
    <row r="173" spans="1:14" x14ac:dyDescent="0.4">
      <c r="A173" t="s">
        <v>175</v>
      </c>
      <c r="C173" s="15" t="s">
        <v>437</v>
      </c>
      <c r="D173" t="s">
        <v>438</v>
      </c>
      <c r="E173" t="s">
        <v>1</v>
      </c>
      <c r="F173" t="s">
        <v>6</v>
      </c>
      <c r="G173" s="1">
        <v>54</v>
      </c>
      <c r="H173" s="2">
        <v>470</v>
      </c>
      <c r="I173" s="3">
        <v>25.4</v>
      </c>
      <c r="K173" s="3">
        <f t="shared" si="5"/>
        <v>25.4</v>
      </c>
    </row>
    <row r="174" spans="1:14" x14ac:dyDescent="0.4">
      <c r="A174" t="s">
        <v>175</v>
      </c>
      <c r="C174" s="15" t="s">
        <v>543</v>
      </c>
      <c r="D174" t="s">
        <v>544</v>
      </c>
      <c r="E174" t="s">
        <v>1</v>
      </c>
      <c r="F174" t="s">
        <v>6</v>
      </c>
      <c r="G174" s="1">
        <v>54</v>
      </c>
      <c r="H174" s="2">
        <v>470</v>
      </c>
      <c r="I174" s="3">
        <v>25.4</v>
      </c>
      <c r="K174" s="3">
        <f t="shared" si="5"/>
        <v>25.4</v>
      </c>
      <c r="N174" s="43" t="s">
        <v>542</v>
      </c>
    </row>
    <row r="175" spans="1:14" x14ac:dyDescent="0.4">
      <c r="A175" t="s">
        <v>175</v>
      </c>
      <c r="C175" t="s">
        <v>563</v>
      </c>
      <c r="D175" t="s">
        <v>561</v>
      </c>
      <c r="E175" t="s">
        <v>1</v>
      </c>
      <c r="F175" t="s">
        <v>6</v>
      </c>
      <c r="G175" s="1">
        <v>54</v>
      </c>
      <c r="H175" s="2">
        <v>350</v>
      </c>
      <c r="I175" s="3">
        <f>G175*H175/1000</f>
        <v>18.899999999999999</v>
      </c>
      <c r="K175" s="3">
        <v>18.899999999999999</v>
      </c>
      <c r="N175" s="43" t="s">
        <v>556</v>
      </c>
    </row>
    <row r="176" spans="1:14" x14ac:dyDescent="0.4">
      <c r="A176" t="s">
        <v>175</v>
      </c>
      <c r="B176" t="s">
        <v>88</v>
      </c>
      <c r="C176" t="s">
        <v>9</v>
      </c>
      <c r="D176" t="s">
        <v>132</v>
      </c>
      <c r="E176" t="s">
        <v>7</v>
      </c>
      <c r="F176" t="s">
        <v>5</v>
      </c>
      <c r="G176" s="1">
        <v>48</v>
      </c>
      <c r="H176" s="2">
        <v>200</v>
      </c>
      <c r="I176" s="3">
        <v>9.6</v>
      </c>
      <c r="K176" s="3">
        <f t="shared" ref="K176:K183" si="6">I176</f>
        <v>9.6</v>
      </c>
    </row>
    <row r="177" spans="1:14" x14ac:dyDescent="0.4">
      <c r="A177" t="s">
        <v>175</v>
      </c>
      <c r="B177" t="s">
        <v>88</v>
      </c>
      <c r="C177" t="s">
        <v>2</v>
      </c>
      <c r="D177" t="s">
        <v>130</v>
      </c>
      <c r="E177" t="s">
        <v>3</v>
      </c>
      <c r="F177" t="s">
        <v>131</v>
      </c>
      <c r="G177" s="1">
        <v>5</v>
      </c>
      <c r="H177" s="2">
        <v>1300</v>
      </c>
      <c r="I177" s="3" t="s">
        <v>229</v>
      </c>
      <c r="K177" s="3" t="str">
        <f t="shared" si="6"/>
        <v>本装置では給電できません</v>
      </c>
      <c r="N177" s="43" t="s">
        <v>532</v>
      </c>
    </row>
    <row r="178" spans="1:14" x14ac:dyDescent="0.4">
      <c r="A178" t="s">
        <v>178</v>
      </c>
      <c r="B178" t="s">
        <v>89</v>
      </c>
      <c r="C178" t="s">
        <v>207</v>
      </c>
      <c r="D178" t="s">
        <v>204</v>
      </c>
      <c r="E178" t="s">
        <v>7</v>
      </c>
      <c r="F178" t="s">
        <v>5</v>
      </c>
      <c r="G178" s="1">
        <v>48</v>
      </c>
      <c r="H178" s="2">
        <v>210</v>
      </c>
      <c r="I178" s="3">
        <v>10.08</v>
      </c>
      <c r="K178" s="3">
        <f t="shared" si="6"/>
        <v>10.08</v>
      </c>
    </row>
    <row r="179" spans="1:14" x14ac:dyDescent="0.4">
      <c r="A179" t="s">
        <v>178</v>
      </c>
      <c r="B179" t="s">
        <v>90</v>
      </c>
      <c r="C179" t="s">
        <v>205</v>
      </c>
      <c r="D179" t="s">
        <v>204</v>
      </c>
      <c r="E179" t="s">
        <v>1</v>
      </c>
      <c r="F179" t="s">
        <v>6</v>
      </c>
      <c r="G179" s="1">
        <v>54</v>
      </c>
      <c r="H179" s="2">
        <v>390</v>
      </c>
      <c r="I179" s="3">
        <v>21.06</v>
      </c>
      <c r="K179" s="3">
        <f t="shared" si="6"/>
        <v>21.06</v>
      </c>
    </row>
    <row r="180" spans="1:14" x14ac:dyDescent="0.4">
      <c r="A180" t="s">
        <v>175</v>
      </c>
      <c r="B180" t="s">
        <v>91</v>
      </c>
      <c r="C180" t="s">
        <v>22</v>
      </c>
      <c r="D180" t="s">
        <v>174</v>
      </c>
      <c r="E180" t="s">
        <v>1</v>
      </c>
      <c r="F180" t="s">
        <v>6</v>
      </c>
      <c r="G180" s="1">
        <v>54</v>
      </c>
      <c r="H180" s="2">
        <v>470</v>
      </c>
      <c r="I180" s="3">
        <v>25.38</v>
      </c>
      <c r="K180" s="3">
        <f t="shared" si="6"/>
        <v>25.38</v>
      </c>
    </row>
    <row r="181" spans="1:14" x14ac:dyDescent="0.4">
      <c r="A181" t="s">
        <v>175</v>
      </c>
      <c r="B181" t="s">
        <v>92</v>
      </c>
      <c r="C181" t="s">
        <v>21</v>
      </c>
      <c r="D181" t="s">
        <v>174</v>
      </c>
      <c r="E181" t="s">
        <v>1</v>
      </c>
      <c r="F181" t="s">
        <v>6</v>
      </c>
      <c r="G181" s="1">
        <v>54</v>
      </c>
      <c r="H181" s="2">
        <v>470</v>
      </c>
      <c r="I181" s="3">
        <v>25.38</v>
      </c>
      <c r="K181" s="3">
        <f t="shared" si="6"/>
        <v>25.38</v>
      </c>
    </row>
    <row r="182" spans="1:14" x14ac:dyDescent="0.4">
      <c r="A182" t="s">
        <v>175</v>
      </c>
      <c r="B182" t="s">
        <v>93</v>
      </c>
      <c r="C182" t="s">
        <v>20</v>
      </c>
      <c r="D182" t="s">
        <v>174</v>
      </c>
      <c r="E182" t="s">
        <v>1</v>
      </c>
      <c r="F182" t="s">
        <v>6</v>
      </c>
      <c r="G182" s="1">
        <v>54</v>
      </c>
      <c r="H182" s="2">
        <v>470</v>
      </c>
      <c r="I182" s="3">
        <v>25.38</v>
      </c>
      <c r="K182" s="3">
        <f t="shared" si="6"/>
        <v>25.38</v>
      </c>
    </row>
    <row r="183" spans="1:14" x14ac:dyDescent="0.4">
      <c r="A183" t="s">
        <v>175</v>
      </c>
      <c r="B183" t="s">
        <v>94</v>
      </c>
      <c r="C183" t="s">
        <v>0</v>
      </c>
      <c r="D183" t="s">
        <v>174</v>
      </c>
      <c r="E183" t="s">
        <v>1</v>
      </c>
      <c r="F183" t="s">
        <v>6</v>
      </c>
      <c r="G183" s="1">
        <v>54</v>
      </c>
      <c r="H183" s="2">
        <v>470</v>
      </c>
      <c r="I183" s="3">
        <v>25.38</v>
      </c>
      <c r="K183" s="3">
        <f t="shared" si="6"/>
        <v>25.38</v>
      </c>
    </row>
    <row r="184" spans="1:14" x14ac:dyDescent="0.4">
      <c r="C184" s="10" t="s">
        <v>372</v>
      </c>
      <c r="D184" s="4" t="s">
        <v>418</v>
      </c>
      <c r="E184" s="4" t="s">
        <v>7</v>
      </c>
      <c r="F184" s="4" t="s">
        <v>5</v>
      </c>
      <c r="G184" s="11"/>
      <c r="H184" s="12"/>
      <c r="I184" s="13"/>
      <c r="J184" s="13">
        <v>12</v>
      </c>
      <c r="K184" s="13">
        <v>12</v>
      </c>
    </row>
    <row r="185" spans="1:14" x14ac:dyDescent="0.4">
      <c r="C185" s="10" t="s">
        <v>349</v>
      </c>
      <c r="D185" s="4" t="s">
        <v>418</v>
      </c>
      <c r="E185" s="4" t="s">
        <v>7</v>
      </c>
      <c r="F185" s="4" t="s">
        <v>5</v>
      </c>
      <c r="G185" s="11">
        <v>48</v>
      </c>
      <c r="H185" s="12">
        <v>250</v>
      </c>
      <c r="I185" s="13">
        <v>12</v>
      </c>
      <c r="J185" s="13">
        <v>12</v>
      </c>
      <c r="K185" s="13">
        <v>12</v>
      </c>
    </row>
    <row r="186" spans="1:14" x14ac:dyDescent="0.4">
      <c r="C186" s="10" t="s">
        <v>352</v>
      </c>
      <c r="D186" s="4" t="s">
        <v>418</v>
      </c>
      <c r="E186" s="4" t="s">
        <v>7</v>
      </c>
      <c r="F186" s="4" t="s">
        <v>5</v>
      </c>
      <c r="G186" s="11">
        <v>48</v>
      </c>
      <c r="H186" s="12">
        <v>250</v>
      </c>
      <c r="I186" s="13">
        <v>12</v>
      </c>
      <c r="J186" s="13">
        <v>12</v>
      </c>
      <c r="K186" s="13">
        <v>12</v>
      </c>
    </row>
    <row r="187" spans="1:14" x14ac:dyDescent="0.4">
      <c r="C187" s="10" t="s">
        <v>373</v>
      </c>
      <c r="D187" s="4" t="s">
        <v>418</v>
      </c>
      <c r="E187" s="4" t="s">
        <v>7</v>
      </c>
      <c r="F187" s="4" t="s">
        <v>5</v>
      </c>
      <c r="G187" s="11">
        <v>48</v>
      </c>
      <c r="H187" s="12">
        <v>250</v>
      </c>
      <c r="I187" s="13">
        <v>12</v>
      </c>
      <c r="J187" s="13">
        <v>12</v>
      </c>
      <c r="K187" s="13">
        <v>12</v>
      </c>
    </row>
    <row r="188" spans="1:14" x14ac:dyDescent="0.4">
      <c r="C188" s="10" t="s">
        <v>353</v>
      </c>
      <c r="D188" s="4" t="s">
        <v>418</v>
      </c>
      <c r="E188" s="4" t="s">
        <v>7</v>
      </c>
      <c r="F188" s="4" t="s">
        <v>5</v>
      </c>
      <c r="G188" s="11">
        <v>48</v>
      </c>
      <c r="H188" s="12">
        <v>250</v>
      </c>
      <c r="I188" s="13">
        <v>12</v>
      </c>
      <c r="J188" s="13">
        <v>12</v>
      </c>
      <c r="K188" s="13">
        <v>12</v>
      </c>
    </row>
    <row r="189" spans="1:14" x14ac:dyDescent="0.4">
      <c r="C189" s="10" t="s">
        <v>383</v>
      </c>
      <c r="D189" s="4" t="s">
        <v>418</v>
      </c>
      <c r="E189" s="4" t="s">
        <v>7</v>
      </c>
      <c r="F189" s="4" t="s">
        <v>5</v>
      </c>
      <c r="G189" s="11">
        <v>48</v>
      </c>
      <c r="H189" s="12">
        <v>250</v>
      </c>
      <c r="I189" s="13">
        <v>12</v>
      </c>
      <c r="J189" s="13">
        <v>120</v>
      </c>
      <c r="K189" s="13">
        <v>12</v>
      </c>
    </row>
    <row r="190" spans="1:14" x14ac:dyDescent="0.4">
      <c r="C190" s="10" t="s">
        <v>374</v>
      </c>
      <c r="D190" s="4" t="s">
        <v>416</v>
      </c>
      <c r="E190" s="4" t="s">
        <v>7</v>
      </c>
      <c r="F190" s="4" t="s">
        <v>177</v>
      </c>
      <c r="G190" s="11">
        <v>48</v>
      </c>
      <c r="H190" s="12">
        <v>46</v>
      </c>
      <c r="I190" s="13">
        <v>2.2080000000000002</v>
      </c>
      <c r="J190" s="13"/>
      <c r="K190" s="13">
        <v>2.2080000000000002</v>
      </c>
    </row>
    <row r="191" spans="1:14" x14ac:dyDescent="0.4">
      <c r="C191" s="10" t="s">
        <v>358</v>
      </c>
      <c r="D191" s="4" t="s">
        <v>416</v>
      </c>
      <c r="E191" s="4" t="s">
        <v>7</v>
      </c>
      <c r="F191" s="4" t="s">
        <v>177</v>
      </c>
      <c r="G191" s="11">
        <v>48</v>
      </c>
      <c r="H191" s="12">
        <v>54</v>
      </c>
      <c r="I191" s="13">
        <v>2.5920000000000001</v>
      </c>
      <c r="J191" s="13"/>
      <c r="K191" s="13">
        <v>2.5920000000000001</v>
      </c>
    </row>
    <row r="192" spans="1:14" x14ac:dyDescent="0.4">
      <c r="C192" s="10" t="s">
        <v>359</v>
      </c>
      <c r="D192" s="4" t="s">
        <v>416</v>
      </c>
      <c r="E192" s="4" t="s">
        <v>7</v>
      </c>
      <c r="F192" s="4" t="s">
        <v>11</v>
      </c>
      <c r="G192" s="11">
        <v>48</v>
      </c>
      <c r="H192" s="12">
        <v>110</v>
      </c>
      <c r="I192" s="13">
        <v>5.28</v>
      </c>
      <c r="J192" s="13">
        <v>5.3</v>
      </c>
      <c r="K192" s="13">
        <v>5.28</v>
      </c>
    </row>
    <row r="193" spans="3:11" x14ac:dyDescent="0.4">
      <c r="C193" s="10" t="s">
        <v>382</v>
      </c>
      <c r="D193" s="4" t="s">
        <v>419</v>
      </c>
      <c r="E193" s="4" t="s">
        <v>7</v>
      </c>
      <c r="F193" s="4" t="s">
        <v>11</v>
      </c>
      <c r="G193" s="11">
        <v>48</v>
      </c>
      <c r="H193" s="12">
        <v>125</v>
      </c>
      <c r="I193" s="13">
        <v>6</v>
      </c>
      <c r="J193" s="13">
        <v>6</v>
      </c>
      <c r="K193" s="13">
        <v>6</v>
      </c>
    </row>
    <row r="194" spans="3:11" x14ac:dyDescent="0.4">
      <c r="C194" s="10" t="s">
        <v>350</v>
      </c>
      <c r="D194" s="4" t="s">
        <v>416</v>
      </c>
      <c r="E194" s="4" t="s">
        <v>7</v>
      </c>
      <c r="F194" s="4" t="s">
        <v>11</v>
      </c>
      <c r="G194" s="11">
        <v>48</v>
      </c>
      <c r="H194" s="12">
        <v>120</v>
      </c>
      <c r="I194" s="13">
        <v>5.76</v>
      </c>
      <c r="J194" s="13"/>
      <c r="K194" s="13">
        <v>5.76</v>
      </c>
    </row>
    <row r="195" spans="3:11" x14ac:dyDescent="0.4">
      <c r="C195" s="10" t="s">
        <v>379</v>
      </c>
      <c r="D195" s="4" t="s">
        <v>416</v>
      </c>
      <c r="E195" s="4" t="s">
        <v>7</v>
      </c>
      <c r="F195" s="4" t="s">
        <v>11</v>
      </c>
      <c r="G195" s="11">
        <v>48</v>
      </c>
      <c r="H195" s="12">
        <v>90</v>
      </c>
      <c r="I195" s="13">
        <v>4.32</v>
      </c>
      <c r="J195" s="13">
        <v>4.3</v>
      </c>
      <c r="K195" s="13">
        <v>4.3</v>
      </c>
    </row>
    <row r="196" spans="3:11" x14ac:dyDescent="0.4">
      <c r="C196" s="10" t="s">
        <v>381</v>
      </c>
      <c r="D196" s="4" t="s">
        <v>416</v>
      </c>
      <c r="E196" s="4" t="s">
        <v>7</v>
      </c>
      <c r="F196" s="4" t="s">
        <v>11</v>
      </c>
      <c r="G196" s="11">
        <v>48</v>
      </c>
      <c r="H196" s="12">
        <v>90</v>
      </c>
      <c r="I196" s="13">
        <v>4.32</v>
      </c>
      <c r="J196" s="13">
        <v>4.3</v>
      </c>
      <c r="K196" s="13">
        <v>4.3</v>
      </c>
    </row>
    <row r="197" spans="3:11" x14ac:dyDescent="0.4">
      <c r="C197" s="10" t="s">
        <v>389</v>
      </c>
      <c r="D197" s="4" t="s">
        <v>416</v>
      </c>
      <c r="E197" s="4" t="s">
        <v>7</v>
      </c>
      <c r="F197" s="4" t="s">
        <v>11</v>
      </c>
      <c r="G197" s="11">
        <v>48</v>
      </c>
      <c r="H197" s="12">
        <v>90</v>
      </c>
      <c r="I197" s="13">
        <v>4.32</v>
      </c>
      <c r="J197" s="13">
        <v>4.3</v>
      </c>
      <c r="K197" s="13">
        <v>4.32</v>
      </c>
    </row>
    <row r="198" spans="3:11" x14ac:dyDescent="0.4">
      <c r="C198" s="10" t="s">
        <v>334</v>
      </c>
      <c r="D198" s="4" t="s">
        <v>416</v>
      </c>
      <c r="E198" s="4" t="s">
        <v>7</v>
      </c>
      <c r="F198" s="4" t="s">
        <v>11</v>
      </c>
      <c r="G198" s="11">
        <v>48</v>
      </c>
      <c r="H198" s="12">
        <v>120</v>
      </c>
      <c r="I198" s="13">
        <v>5.76</v>
      </c>
      <c r="J198" s="13">
        <v>5.8</v>
      </c>
      <c r="K198" s="13">
        <v>5.76</v>
      </c>
    </row>
    <row r="199" spans="3:11" x14ac:dyDescent="0.4">
      <c r="C199" s="10" t="s">
        <v>345</v>
      </c>
      <c r="D199" s="4" t="s">
        <v>416</v>
      </c>
      <c r="E199" s="4" t="s">
        <v>7</v>
      </c>
      <c r="F199" s="4" t="s">
        <v>11</v>
      </c>
      <c r="G199" s="11">
        <v>48</v>
      </c>
      <c r="H199" s="12">
        <v>130</v>
      </c>
      <c r="I199" s="13">
        <v>6.24</v>
      </c>
      <c r="J199" s="13">
        <v>6.2</v>
      </c>
      <c r="K199" s="13">
        <v>6.24</v>
      </c>
    </row>
    <row r="200" spans="3:11" x14ac:dyDescent="0.4">
      <c r="C200" s="10" t="s">
        <v>362</v>
      </c>
      <c r="D200" s="4" t="s">
        <v>416</v>
      </c>
      <c r="E200" s="4" t="s">
        <v>7</v>
      </c>
      <c r="F200" s="4" t="s">
        <v>11</v>
      </c>
      <c r="G200" s="11">
        <v>48</v>
      </c>
      <c r="H200" s="12">
        <v>90</v>
      </c>
      <c r="I200" s="13">
        <v>4.32</v>
      </c>
      <c r="J200" s="13">
        <v>4.3</v>
      </c>
      <c r="K200" s="13">
        <v>4.32</v>
      </c>
    </row>
    <row r="201" spans="3:11" x14ac:dyDescent="0.4">
      <c r="C201" s="10" t="s">
        <v>384</v>
      </c>
      <c r="D201" s="4" t="s">
        <v>419</v>
      </c>
      <c r="E201" s="4" t="s">
        <v>7</v>
      </c>
      <c r="F201" s="4" t="s">
        <v>5</v>
      </c>
      <c r="G201" s="11">
        <v>48</v>
      </c>
      <c r="H201" s="12">
        <v>200</v>
      </c>
      <c r="I201" s="13">
        <v>9.6</v>
      </c>
      <c r="J201" s="13">
        <v>9.6</v>
      </c>
      <c r="K201" s="13">
        <v>9.6</v>
      </c>
    </row>
    <row r="202" spans="3:11" x14ac:dyDescent="0.4">
      <c r="C202" s="10" t="s">
        <v>360</v>
      </c>
      <c r="D202" s="4" t="s">
        <v>416</v>
      </c>
      <c r="E202" s="4" t="s">
        <v>7</v>
      </c>
      <c r="F202" s="4" t="s">
        <v>11</v>
      </c>
      <c r="G202" s="11">
        <v>48</v>
      </c>
      <c r="H202" s="12">
        <v>110</v>
      </c>
      <c r="I202" s="13">
        <v>5.28</v>
      </c>
      <c r="J202" s="13">
        <v>5.3</v>
      </c>
      <c r="K202" s="13">
        <v>5.28</v>
      </c>
    </row>
    <row r="203" spans="3:11" x14ac:dyDescent="0.4">
      <c r="C203" s="10" t="s">
        <v>363</v>
      </c>
      <c r="D203" s="4" t="s">
        <v>416</v>
      </c>
      <c r="E203" s="4" t="s">
        <v>7</v>
      </c>
      <c r="F203" s="4" t="s">
        <v>11</v>
      </c>
      <c r="G203" s="11">
        <v>48</v>
      </c>
      <c r="H203" s="12">
        <v>200</v>
      </c>
      <c r="I203" s="13">
        <v>9.6</v>
      </c>
      <c r="J203" s="13">
        <v>9.4</v>
      </c>
      <c r="K203" s="13">
        <v>9.4</v>
      </c>
    </row>
    <row r="204" spans="3:11" x14ac:dyDescent="0.4">
      <c r="C204" s="10" t="s">
        <v>364</v>
      </c>
      <c r="D204" s="4" t="s">
        <v>416</v>
      </c>
      <c r="E204" s="4" t="s">
        <v>7</v>
      </c>
      <c r="F204" s="4" t="s">
        <v>11</v>
      </c>
      <c r="G204" s="11">
        <v>48</v>
      </c>
      <c r="H204" s="12">
        <v>240</v>
      </c>
      <c r="I204" s="13">
        <v>11.52</v>
      </c>
      <c r="J204" s="13">
        <v>11.1</v>
      </c>
      <c r="K204" s="13">
        <v>11.1</v>
      </c>
    </row>
    <row r="205" spans="3:11" x14ac:dyDescent="0.4">
      <c r="C205" s="10" t="s">
        <v>380</v>
      </c>
      <c r="D205" s="4" t="s">
        <v>416</v>
      </c>
      <c r="E205" s="4" t="s">
        <v>7</v>
      </c>
      <c r="F205" s="4" t="s">
        <v>11</v>
      </c>
      <c r="G205" s="11">
        <v>48</v>
      </c>
      <c r="H205" s="12">
        <v>90</v>
      </c>
      <c r="I205" s="13">
        <v>4.32</v>
      </c>
      <c r="J205" s="13">
        <v>4.3</v>
      </c>
      <c r="K205" s="13">
        <v>4.3</v>
      </c>
    </row>
    <row r="206" spans="3:11" x14ac:dyDescent="0.4">
      <c r="C206" s="10" t="s">
        <v>385</v>
      </c>
      <c r="D206" s="4" t="s">
        <v>416</v>
      </c>
      <c r="E206" s="4" t="s">
        <v>7</v>
      </c>
      <c r="F206" s="4" t="s">
        <v>11</v>
      </c>
      <c r="G206" s="11">
        <v>48</v>
      </c>
      <c r="H206" s="12">
        <v>90</v>
      </c>
      <c r="I206" s="13">
        <v>4.32</v>
      </c>
      <c r="J206" s="13">
        <v>4.3</v>
      </c>
      <c r="K206" s="13">
        <v>4.3</v>
      </c>
    </row>
    <row r="207" spans="3:11" x14ac:dyDescent="0.4">
      <c r="C207" s="10" t="s">
        <v>346</v>
      </c>
      <c r="D207" s="4" t="s">
        <v>416</v>
      </c>
      <c r="E207" s="4" t="s">
        <v>7</v>
      </c>
      <c r="F207" s="4" t="s">
        <v>5</v>
      </c>
      <c r="G207" s="11">
        <v>48</v>
      </c>
      <c r="H207" s="12">
        <v>250</v>
      </c>
      <c r="I207" s="13">
        <v>12</v>
      </c>
      <c r="J207" s="13">
        <v>12</v>
      </c>
      <c r="K207" s="13">
        <v>12</v>
      </c>
    </row>
    <row r="208" spans="3:11" x14ac:dyDescent="0.4">
      <c r="C208" s="10" t="s">
        <v>365</v>
      </c>
      <c r="D208" s="4" t="s">
        <v>416</v>
      </c>
      <c r="E208" s="4" t="s">
        <v>7</v>
      </c>
      <c r="F208" s="4" t="s">
        <v>11</v>
      </c>
      <c r="G208" s="11">
        <v>48</v>
      </c>
      <c r="H208" s="12">
        <v>200</v>
      </c>
      <c r="I208" s="13">
        <v>9.6</v>
      </c>
      <c r="J208" s="13">
        <v>9.6</v>
      </c>
      <c r="K208" s="13">
        <v>9.6</v>
      </c>
    </row>
    <row r="209" spans="3:11" x14ac:dyDescent="0.4">
      <c r="C209" s="10" t="s">
        <v>386</v>
      </c>
      <c r="D209" s="4" t="s">
        <v>416</v>
      </c>
      <c r="E209" s="4" t="s">
        <v>7</v>
      </c>
      <c r="F209" s="4" t="s">
        <v>5</v>
      </c>
      <c r="G209" s="11">
        <v>48</v>
      </c>
      <c r="H209" s="12">
        <v>200</v>
      </c>
      <c r="I209" s="13">
        <v>9.6</v>
      </c>
      <c r="J209" s="13">
        <v>9.6</v>
      </c>
      <c r="K209" s="13">
        <v>9.6</v>
      </c>
    </row>
    <row r="210" spans="3:11" x14ac:dyDescent="0.4">
      <c r="C210" s="10" t="s">
        <v>375</v>
      </c>
      <c r="D210" s="4" t="s">
        <v>416</v>
      </c>
      <c r="E210" s="4" t="s">
        <v>7</v>
      </c>
      <c r="F210" s="4" t="s">
        <v>5</v>
      </c>
      <c r="G210" s="11">
        <v>48</v>
      </c>
      <c r="H210" s="12">
        <v>210</v>
      </c>
      <c r="I210" s="13">
        <v>10.08</v>
      </c>
      <c r="J210" s="13">
        <v>10.1</v>
      </c>
      <c r="K210" s="13">
        <v>10.1</v>
      </c>
    </row>
    <row r="211" spans="3:11" x14ac:dyDescent="0.4">
      <c r="C211" s="10" t="s">
        <v>366</v>
      </c>
      <c r="D211" s="4" t="s">
        <v>416</v>
      </c>
      <c r="E211" s="4" t="s">
        <v>7</v>
      </c>
      <c r="F211" s="4" t="s">
        <v>11</v>
      </c>
      <c r="G211" s="11">
        <v>48</v>
      </c>
      <c r="H211" s="12">
        <v>270</v>
      </c>
      <c r="I211" s="14">
        <v>12.95</v>
      </c>
      <c r="J211" s="14">
        <v>12.95</v>
      </c>
      <c r="K211" s="14">
        <v>12.95</v>
      </c>
    </row>
    <row r="212" spans="3:11" x14ac:dyDescent="0.4">
      <c r="C212" s="10" t="s">
        <v>376</v>
      </c>
      <c r="D212" s="4" t="s">
        <v>416</v>
      </c>
      <c r="E212" s="4" t="s">
        <v>7</v>
      </c>
      <c r="F212" s="4" t="s">
        <v>11</v>
      </c>
      <c r="G212" s="11">
        <v>48</v>
      </c>
      <c r="H212" s="12">
        <v>270</v>
      </c>
      <c r="I212" s="14">
        <v>12.95</v>
      </c>
      <c r="J212" s="14">
        <v>12.95</v>
      </c>
      <c r="K212" s="14">
        <v>12.95</v>
      </c>
    </row>
    <row r="213" spans="3:11" x14ac:dyDescent="0.4">
      <c r="C213" s="10" t="s">
        <v>390</v>
      </c>
      <c r="D213" s="4" t="s">
        <v>416</v>
      </c>
      <c r="E213" s="4" t="s">
        <v>7</v>
      </c>
      <c r="F213" s="4" t="s">
        <v>5</v>
      </c>
      <c r="G213" s="11">
        <v>48</v>
      </c>
      <c r="H213" s="12">
        <v>265</v>
      </c>
      <c r="I213" s="13">
        <v>12.72</v>
      </c>
      <c r="J213" s="14">
        <v>12.95</v>
      </c>
      <c r="K213" s="14">
        <v>12.95</v>
      </c>
    </row>
    <row r="214" spans="3:11" x14ac:dyDescent="0.4">
      <c r="C214" s="10" t="s">
        <v>388</v>
      </c>
      <c r="D214" s="4" t="s">
        <v>417</v>
      </c>
      <c r="E214" s="4" t="s">
        <v>7</v>
      </c>
      <c r="F214" s="4" t="s">
        <v>11</v>
      </c>
      <c r="G214" s="11"/>
      <c r="H214" s="12"/>
      <c r="I214" s="13"/>
      <c r="J214" s="13">
        <v>2</v>
      </c>
      <c r="K214" s="13">
        <v>2</v>
      </c>
    </row>
    <row r="215" spans="3:11" x14ac:dyDescent="0.4">
      <c r="C215" s="10" t="s">
        <v>391</v>
      </c>
      <c r="D215" s="4" t="s">
        <v>417</v>
      </c>
      <c r="E215" s="4" t="s">
        <v>7</v>
      </c>
      <c r="F215" s="4" t="s">
        <v>11</v>
      </c>
      <c r="G215" s="11">
        <v>48</v>
      </c>
      <c r="H215" s="12">
        <v>57</v>
      </c>
      <c r="I215" s="13">
        <v>2.7360000000000002</v>
      </c>
      <c r="J215" s="13">
        <v>2.6</v>
      </c>
      <c r="K215" s="13">
        <v>2.6</v>
      </c>
    </row>
    <row r="216" spans="3:11" x14ac:dyDescent="0.4">
      <c r="C216" s="10" t="s">
        <v>333</v>
      </c>
      <c r="D216" s="4" t="s">
        <v>417</v>
      </c>
      <c r="E216" s="4" t="s">
        <v>7</v>
      </c>
      <c r="F216" s="4" t="s">
        <v>11</v>
      </c>
      <c r="G216" s="11">
        <v>48</v>
      </c>
      <c r="H216" s="12">
        <v>125</v>
      </c>
      <c r="I216" s="13">
        <v>6</v>
      </c>
      <c r="J216" s="13"/>
      <c r="K216" s="13">
        <v>6</v>
      </c>
    </row>
    <row r="217" spans="3:11" x14ac:dyDescent="0.4">
      <c r="C217" s="10" t="s">
        <v>392</v>
      </c>
      <c r="D217" s="4" t="s">
        <v>417</v>
      </c>
      <c r="E217" s="4" t="s">
        <v>7</v>
      </c>
      <c r="F217" s="4" t="s">
        <v>11</v>
      </c>
      <c r="G217" s="11">
        <v>48</v>
      </c>
      <c r="H217" s="12">
        <v>90</v>
      </c>
      <c r="I217" s="13">
        <v>4.32</v>
      </c>
      <c r="J217" s="13">
        <v>4.3</v>
      </c>
      <c r="K217" s="13">
        <v>4.32</v>
      </c>
    </row>
    <row r="218" spans="3:11" x14ac:dyDescent="0.4">
      <c r="C218" s="10" t="s">
        <v>335</v>
      </c>
      <c r="D218" s="4" t="s">
        <v>417</v>
      </c>
      <c r="E218" s="4" t="s">
        <v>7</v>
      </c>
      <c r="F218" s="4" t="s">
        <v>5</v>
      </c>
      <c r="G218" s="11">
        <v>48</v>
      </c>
      <c r="H218" s="12">
        <v>110</v>
      </c>
      <c r="I218" s="13">
        <v>5.28</v>
      </c>
      <c r="J218" s="13">
        <v>5.3</v>
      </c>
      <c r="K218" s="13">
        <v>5.28</v>
      </c>
    </row>
    <row r="219" spans="3:11" x14ac:dyDescent="0.4">
      <c r="C219" s="10" t="s">
        <v>347</v>
      </c>
      <c r="D219" s="4" t="s">
        <v>417</v>
      </c>
      <c r="E219" s="4" t="s">
        <v>7</v>
      </c>
      <c r="F219" s="4" t="s">
        <v>5</v>
      </c>
      <c r="G219" s="11">
        <v>48</v>
      </c>
      <c r="H219" s="12">
        <v>140</v>
      </c>
      <c r="I219" s="13">
        <v>6.72</v>
      </c>
      <c r="J219" s="13">
        <v>6.8</v>
      </c>
      <c r="K219" s="13">
        <v>6.8</v>
      </c>
    </row>
    <row r="220" spans="3:11" x14ac:dyDescent="0.4">
      <c r="C220" s="10" t="s">
        <v>367</v>
      </c>
      <c r="D220" s="4" t="s">
        <v>417</v>
      </c>
      <c r="E220" s="4" t="s">
        <v>7</v>
      </c>
      <c r="F220" s="4" t="s">
        <v>11</v>
      </c>
      <c r="G220" s="11">
        <v>48</v>
      </c>
      <c r="H220" s="12">
        <v>110</v>
      </c>
      <c r="I220" s="13">
        <v>5.28</v>
      </c>
      <c r="J220" s="13">
        <v>5.3</v>
      </c>
      <c r="K220" s="13">
        <v>5.3</v>
      </c>
    </row>
    <row r="221" spans="3:11" x14ac:dyDescent="0.4">
      <c r="C221" s="10" t="s">
        <v>348</v>
      </c>
      <c r="D221" s="4" t="s">
        <v>417</v>
      </c>
      <c r="E221" s="4" t="s">
        <v>7</v>
      </c>
      <c r="F221" s="4" t="s">
        <v>5</v>
      </c>
      <c r="G221" s="11">
        <v>48</v>
      </c>
      <c r="H221" s="12">
        <v>130</v>
      </c>
      <c r="I221" s="13">
        <v>6.24</v>
      </c>
      <c r="J221" s="13">
        <v>6</v>
      </c>
      <c r="K221" s="13">
        <v>6.24</v>
      </c>
    </row>
    <row r="222" spans="3:11" x14ac:dyDescent="0.4">
      <c r="C222" s="10" t="s">
        <v>377</v>
      </c>
      <c r="D222" s="4" t="s">
        <v>417</v>
      </c>
      <c r="E222" s="4" t="s">
        <v>7</v>
      </c>
      <c r="F222" s="4" t="s">
        <v>11</v>
      </c>
      <c r="G222" s="11">
        <v>48</v>
      </c>
      <c r="H222" s="12">
        <v>120</v>
      </c>
      <c r="I222" s="13">
        <v>5.76</v>
      </c>
      <c r="J222" s="13">
        <v>5.8</v>
      </c>
      <c r="K222" s="13">
        <v>5.8</v>
      </c>
    </row>
    <row r="223" spans="3:11" x14ac:dyDescent="0.4">
      <c r="C223" s="10" t="s">
        <v>368</v>
      </c>
      <c r="D223" s="4" t="s">
        <v>417</v>
      </c>
      <c r="E223" s="4" t="s">
        <v>7</v>
      </c>
      <c r="F223" s="4" t="s">
        <v>5</v>
      </c>
      <c r="G223" s="11">
        <v>48</v>
      </c>
      <c r="H223" s="12">
        <v>120</v>
      </c>
      <c r="I223" s="13">
        <v>5.76</v>
      </c>
      <c r="J223" s="13">
        <v>5.6</v>
      </c>
      <c r="K223" s="13">
        <v>5.6</v>
      </c>
    </row>
    <row r="224" spans="3:11" x14ac:dyDescent="0.4">
      <c r="C224" s="10" t="s">
        <v>415</v>
      </c>
      <c r="D224" s="4" t="s">
        <v>417</v>
      </c>
      <c r="E224" s="4" t="s">
        <v>7</v>
      </c>
      <c r="F224" s="4" t="s">
        <v>5</v>
      </c>
      <c r="G224" s="11">
        <v>48</v>
      </c>
      <c r="H224" s="12">
        <v>240</v>
      </c>
      <c r="I224" s="13">
        <v>11.52</v>
      </c>
      <c r="J224" s="13">
        <v>11.1</v>
      </c>
      <c r="K224" s="13">
        <v>11.1</v>
      </c>
    </row>
    <row r="225" spans="1:11" x14ac:dyDescent="0.4">
      <c r="C225" s="10" t="s">
        <v>378</v>
      </c>
      <c r="D225" s="4" t="s">
        <v>417</v>
      </c>
      <c r="E225" s="4" t="s">
        <v>7</v>
      </c>
      <c r="F225" s="4" t="s">
        <v>5</v>
      </c>
      <c r="G225" s="11">
        <v>48</v>
      </c>
      <c r="H225" s="12">
        <v>130</v>
      </c>
      <c r="I225" s="13">
        <v>6.24</v>
      </c>
      <c r="J225" s="13">
        <v>6</v>
      </c>
      <c r="K225" s="13">
        <v>6</v>
      </c>
    </row>
    <row r="226" spans="1:11" x14ac:dyDescent="0.4">
      <c r="C226" s="10" t="s">
        <v>414</v>
      </c>
      <c r="D226" s="4" t="s">
        <v>417</v>
      </c>
      <c r="E226" s="4" t="s">
        <v>7</v>
      </c>
      <c r="F226" s="4" t="s">
        <v>5</v>
      </c>
      <c r="G226" s="11">
        <v>48</v>
      </c>
      <c r="H226" s="12">
        <v>250</v>
      </c>
      <c r="I226" s="13">
        <v>12</v>
      </c>
      <c r="J226" s="13">
        <v>11.7</v>
      </c>
      <c r="K226" s="13">
        <v>11.7</v>
      </c>
    </row>
    <row r="227" spans="1:11" x14ac:dyDescent="0.4">
      <c r="C227" s="10" t="s">
        <v>393</v>
      </c>
      <c r="D227" s="4" t="s">
        <v>417</v>
      </c>
      <c r="E227" s="4" t="s">
        <v>7</v>
      </c>
      <c r="F227" s="4" t="s">
        <v>5</v>
      </c>
      <c r="G227" s="11">
        <v>48</v>
      </c>
      <c r="H227" s="12">
        <v>265</v>
      </c>
      <c r="I227" s="13">
        <v>12.72</v>
      </c>
      <c r="J227" s="14">
        <v>12.95</v>
      </c>
      <c r="K227" s="14">
        <v>12.95</v>
      </c>
    </row>
    <row r="228" spans="1:11" x14ac:dyDescent="0.4">
      <c r="C228" s="10" t="s">
        <v>361</v>
      </c>
      <c r="D228" s="4" t="s">
        <v>417</v>
      </c>
      <c r="E228" s="4" t="s">
        <v>7</v>
      </c>
      <c r="F228" s="4" t="s">
        <v>11</v>
      </c>
      <c r="G228" s="11">
        <v>48</v>
      </c>
      <c r="H228" s="12">
        <v>100</v>
      </c>
      <c r="I228" s="13">
        <v>4.8</v>
      </c>
      <c r="J228" s="13"/>
      <c r="K228" s="13">
        <v>4.8</v>
      </c>
    </row>
    <row r="229" spans="1:11" x14ac:dyDescent="0.4">
      <c r="C229" s="10" t="s">
        <v>369</v>
      </c>
      <c r="D229" s="4" t="s">
        <v>417</v>
      </c>
      <c r="E229" s="4" t="s">
        <v>7</v>
      </c>
      <c r="F229" s="4" t="s">
        <v>5</v>
      </c>
      <c r="G229" s="11">
        <v>48</v>
      </c>
      <c r="H229" s="12">
        <v>200</v>
      </c>
      <c r="I229" s="13">
        <v>9.6</v>
      </c>
      <c r="J229" s="13">
        <v>9.6</v>
      </c>
      <c r="K229" s="13">
        <v>9.6</v>
      </c>
    </row>
    <row r="230" spans="1:11" x14ac:dyDescent="0.4">
      <c r="C230" s="10" t="s">
        <v>371</v>
      </c>
      <c r="D230" s="4" t="s">
        <v>417</v>
      </c>
      <c r="E230" s="4" t="s">
        <v>7</v>
      </c>
      <c r="F230" s="4" t="s">
        <v>5</v>
      </c>
      <c r="G230" s="11">
        <v>48</v>
      </c>
      <c r="H230" s="12">
        <v>230</v>
      </c>
      <c r="I230" s="13">
        <v>11.04</v>
      </c>
      <c r="J230" s="13">
        <v>11.1</v>
      </c>
      <c r="K230" s="13">
        <v>11.1</v>
      </c>
    </row>
    <row r="231" spans="1:11" x14ac:dyDescent="0.4">
      <c r="C231" s="10" t="s">
        <v>338</v>
      </c>
      <c r="D231" s="4" t="s">
        <v>417</v>
      </c>
      <c r="E231" s="4" t="s">
        <v>7</v>
      </c>
      <c r="F231" s="4" t="s">
        <v>5</v>
      </c>
      <c r="G231" s="11">
        <v>48</v>
      </c>
      <c r="H231" s="12">
        <v>270</v>
      </c>
      <c r="I231" s="14">
        <v>12.95</v>
      </c>
      <c r="J231" s="14">
        <v>12.95</v>
      </c>
      <c r="K231" s="14">
        <v>12.95</v>
      </c>
    </row>
    <row r="232" spans="1:11" x14ac:dyDescent="0.4">
      <c r="C232" s="10" t="s">
        <v>339</v>
      </c>
      <c r="D232" s="4" t="s">
        <v>417</v>
      </c>
      <c r="E232" s="4" t="s">
        <v>7</v>
      </c>
      <c r="F232" s="4" t="s">
        <v>5</v>
      </c>
      <c r="G232" s="11">
        <v>48</v>
      </c>
      <c r="H232" s="12">
        <v>240</v>
      </c>
      <c r="I232" s="13">
        <v>11.52</v>
      </c>
      <c r="J232" s="13">
        <v>11.1</v>
      </c>
      <c r="K232" s="13">
        <v>11.1</v>
      </c>
    </row>
    <row r="233" spans="1:11" x14ac:dyDescent="0.4">
      <c r="C233" s="10" t="s">
        <v>340</v>
      </c>
      <c r="D233" s="4" t="s">
        <v>417</v>
      </c>
      <c r="E233" s="4" t="s">
        <v>7</v>
      </c>
      <c r="F233" s="4" t="s">
        <v>5</v>
      </c>
      <c r="G233" s="11">
        <v>48</v>
      </c>
      <c r="H233" s="12">
        <v>270</v>
      </c>
      <c r="I233" s="14">
        <v>12.95</v>
      </c>
      <c r="J233" s="14">
        <v>12.95</v>
      </c>
      <c r="K233" s="14">
        <v>12.95</v>
      </c>
    </row>
    <row r="234" spans="1:11" x14ac:dyDescent="0.4">
      <c r="C234" s="10" t="s">
        <v>341</v>
      </c>
      <c r="D234" s="4" t="s">
        <v>417</v>
      </c>
      <c r="E234" s="4" t="s">
        <v>7</v>
      </c>
      <c r="F234" s="4" t="s">
        <v>5</v>
      </c>
      <c r="G234" s="11">
        <v>48</v>
      </c>
      <c r="H234" s="12">
        <v>270</v>
      </c>
      <c r="I234" s="14">
        <v>12.95</v>
      </c>
      <c r="J234" s="14">
        <v>12.95</v>
      </c>
      <c r="K234" s="14">
        <v>12.95</v>
      </c>
    </row>
    <row r="235" spans="1:11" x14ac:dyDescent="0.4">
      <c r="C235" s="10" t="s">
        <v>342</v>
      </c>
      <c r="D235" s="4" t="s">
        <v>417</v>
      </c>
      <c r="E235" s="4" t="s">
        <v>7</v>
      </c>
      <c r="F235" s="4" t="s">
        <v>5</v>
      </c>
      <c r="G235" s="11">
        <v>48</v>
      </c>
      <c r="H235" s="12">
        <v>270</v>
      </c>
      <c r="I235" s="14">
        <v>12.95</v>
      </c>
      <c r="J235" s="14">
        <v>12.95</v>
      </c>
      <c r="K235" s="14">
        <v>12.95</v>
      </c>
    </row>
    <row r="236" spans="1:11" x14ac:dyDescent="0.4">
      <c r="A236" t="s">
        <v>178</v>
      </c>
      <c r="B236" t="s">
        <v>95</v>
      </c>
      <c r="C236" t="s">
        <v>225</v>
      </c>
      <c r="D236" t="s">
        <v>224</v>
      </c>
      <c r="E236" t="s">
        <v>226</v>
      </c>
      <c r="F236" t="s">
        <v>131</v>
      </c>
      <c r="G236" s="1"/>
      <c r="H236" s="2"/>
      <c r="I236" s="3" t="s">
        <v>229</v>
      </c>
      <c r="K236" s="3" t="str">
        <f t="shared" ref="K236:K241" si="7">I236</f>
        <v>本装置では給電できません</v>
      </c>
    </row>
    <row r="237" spans="1:11" x14ac:dyDescent="0.4">
      <c r="A237" t="s">
        <v>178</v>
      </c>
      <c r="B237" t="s">
        <v>95</v>
      </c>
      <c r="C237" t="s">
        <v>227</v>
      </c>
      <c r="D237" t="s">
        <v>224</v>
      </c>
      <c r="E237" t="s">
        <v>226</v>
      </c>
      <c r="F237" t="s">
        <v>131</v>
      </c>
      <c r="G237" s="1"/>
      <c r="H237" s="2"/>
      <c r="I237" s="3" t="s">
        <v>229</v>
      </c>
      <c r="K237" s="3" t="str">
        <f t="shared" si="7"/>
        <v>本装置では給電できません</v>
      </c>
    </row>
    <row r="238" spans="1:11" x14ac:dyDescent="0.4">
      <c r="A238" t="s">
        <v>175</v>
      </c>
      <c r="C238" s="15" t="s">
        <v>512</v>
      </c>
      <c r="D238" t="s">
        <v>514</v>
      </c>
      <c r="E238" t="s">
        <v>226</v>
      </c>
      <c r="I238" s="3" t="s">
        <v>229</v>
      </c>
      <c r="K238" s="3" t="str">
        <f t="shared" si="7"/>
        <v>本装置では給電できません</v>
      </c>
    </row>
    <row r="239" spans="1:11" x14ac:dyDescent="0.4">
      <c r="A239" t="s">
        <v>178</v>
      </c>
      <c r="B239" t="s">
        <v>95</v>
      </c>
      <c r="C239" t="s">
        <v>228</v>
      </c>
      <c r="D239" t="s">
        <v>224</v>
      </c>
      <c r="E239" t="s">
        <v>226</v>
      </c>
      <c r="F239" t="s">
        <v>131</v>
      </c>
      <c r="G239" s="1"/>
      <c r="H239" s="2"/>
      <c r="I239" s="3" t="s">
        <v>229</v>
      </c>
      <c r="K239" s="3" t="str">
        <f t="shared" si="7"/>
        <v>本装置では給電できません</v>
      </c>
    </row>
    <row r="240" spans="1:11" x14ac:dyDescent="0.4">
      <c r="A240" t="s">
        <v>175</v>
      </c>
      <c r="C240" s="15" t="s">
        <v>513</v>
      </c>
      <c r="D240" t="s">
        <v>514</v>
      </c>
      <c r="E240" t="s">
        <v>226</v>
      </c>
      <c r="I240" s="3" t="s">
        <v>229</v>
      </c>
      <c r="K240" s="3" t="str">
        <f t="shared" si="7"/>
        <v>本装置では給電できません</v>
      </c>
    </row>
    <row r="241" spans="1:11" x14ac:dyDescent="0.4">
      <c r="A241" t="s">
        <v>175</v>
      </c>
      <c r="C241" s="15" t="s">
        <v>511</v>
      </c>
      <c r="D241" t="s">
        <v>514</v>
      </c>
      <c r="E241" t="s">
        <v>226</v>
      </c>
      <c r="I241" s="3" t="s">
        <v>229</v>
      </c>
      <c r="K241" s="3" t="str">
        <f t="shared" si="7"/>
        <v>本装置では給電できません</v>
      </c>
    </row>
    <row r="242" spans="1:11" x14ac:dyDescent="0.4">
      <c r="C242" s="10" t="s">
        <v>357</v>
      </c>
      <c r="D242" s="4" t="s">
        <v>416</v>
      </c>
      <c r="E242" s="4" t="s">
        <v>7</v>
      </c>
      <c r="F242" s="4" t="s">
        <v>177</v>
      </c>
      <c r="G242" s="11">
        <v>48</v>
      </c>
      <c r="H242" s="12">
        <v>56</v>
      </c>
      <c r="I242" s="13">
        <v>2.6880000000000002</v>
      </c>
      <c r="J242" s="13"/>
      <c r="K242" s="13">
        <v>2.6880000000000002</v>
      </c>
    </row>
    <row r="243" spans="1:11" x14ac:dyDescent="0.4">
      <c r="C243" s="10" t="s">
        <v>370</v>
      </c>
      <c r="D243" s="4" t="s">
        <v>416</v>
      </c>
      <c r="E243" s="4" t="s">
        <v>7</v>
      </c>
      <c r="F243" s="4" t="s">
        <v>11</v>
      </c>
      <c r="G243" s="11">
        <v>48</v>
      </c>
      <c r="H243" s="12">
        <v>110</v>
      </c>
      <c r="I243" s="13">
        <v>5.28</v>
      </c>
      <c r="J243" s="13">
        <v>5.3</v>
      </c>
      <c r="K243" s="13">
        <v>5.28</v>
      </c>
    </row>
    <row r="244" spans="1:11" x14ac:dyDescent="0.4">
      <c r="C244" s="10" t="s">
        <v>330</v>
      </c>
      <c r="D244" s="4" t="s">
        <v>417</v>
      </c>
      <c r="E244" s="4" t="s">
        <v>7</v>
      </c>
      <c r="F244" s="4" t="s">
        <v>5</v>
      </c>
      <c r="G244" s="11">
        <v>48</v>
      </c>
      <c r="H244" s="12">
        <v>70</v>
      </c>
      <c r="I244" s="13">
        <v>3.36</v>
      </c>
      <c r="J244" s="13"/>
      <c r="K244" s="13">
        <v>3.36</v>
      </c>
    </row>
    <row r="245" spans="1:11" x14ac:dyDescent="0.4">
      <c r="C245" s="10" t="s">
        <v>331</v>
      </c>
      <c r="D245" s="4" t="s">
        <v>417</v>
      </c>
      <c r="E245" s="4" t="s">
        <v>7</v>
      </c>
      <c r="F245" s="4" t="s">
        <v>5</v>
      </c>
      <c r="G245" s="11">
        <v>48</v>
      </c>
      <c r="H245" s="12">
        <v>200</v>
      </c>
      <c r="I245" s="13">
        <v>9.6</v>
      </c>
      <c r="J245" s="13"/>
      <c r="K245" s="13">
        <v>9.6</v>
      </c>
    </row>
    <row r="246" spans="1:11" x14ac:dyDescent="0.4">
      <c r="C246" s="10" t="s">
        <v>332</v>
      </c>
      <c r="D246" s="4" t="s">
        <v>417</v>
      </c>
      <c r="E246" s="4" t="s">
        <v>7</v>
      </c>
      <c r="F246" s="4" t="s">
        <v>5</v>
      </c>
      <c r="G246" s="11">
        <v>48</v>
      </c>
      <c r="H246" s="12">
        <v>200</v>
      </c>
      <c r="I246" s="13">
        <v>9.6</v>
      </c>
      <c r="J246" s="13"/>
      <c r="K246" s="13">
        <v>9.6</v>
      </c>
    </row>
    <row r="247" spans="1:11" x14ac:dyDescent="0.4">
      <c r="C247" s="10" t="s">
        <v>394</v>
      </c>
      <c r="D247" s="4" t="s">
        <v>418</v>
      </c>
      <c r="E247" s="4" t="s">
        <v>1</v>
      </c>
      <c r="F247" s="4" t="s">
        <v>6</v>
      </c>
      <c r="G247" s="11">
        <v>54</v>
      </c>
      <c r="H247" s="12">
        <v>440</v>
      </c>
      <c r="I247" s="13">
        <v>23.76</v>
      </c>
      <c r="J247" s="13">
        <v>24</v>
      </c>
      <c r="K247" s="13">
        <v>23.76</v>
      </c>
    </row>
    <row r="248" spans="1:11" x14ac:dyDescent="0.4">
      <c r="C248" s="10" t="s">
        <v>395</v>
      </c>
      <c r="D248" s="4" t="s">
        <v>418</v>
      </c>
      <c r="E248" s="4" t="s">
        <v>1</v>
      </c>
      <c r="F248" s="4" t="s">
        <v>6</v>
      </c>
      <c r="G248" s="11">
        <v>54</v>
      </c>
      <c r="H248" s="12">
        <v>440</v>
      </c>
      <c r="I248" s="13">
        <v>23.76</v>
      </c>
      <c r="J248" s="13">
        <v>24</v>
      </c>
      <c r="K248" s="13">
        <v>23.76</v>
      </c>
    </row>
    <row r="249" spans="1:11" x14ac:dyDescent="0.4">
      <c r="C249" s="10" t="s">
        <v>396</v>
      </c>
      <c r="D249" s="4" t="s">
        <v>418</v>
      </c>
      <c r="E249" s="4" t="s">
        <v>1</v>
      </c>
      <c r="F249" s="4" t="s">
        <v>6</v>
      </c>
      <c r="G249" s="11">
        <v>54</v>
      </c>
      <c r="H249" s="12">
        <v>440</v>
      </c>
      <c r="I249" s="13">
        <v>23.76</v>
      </c>
      <c r="J249" s="13">
        <v>24</v>
      </c>
      <c r="K249" s="13">
        <v>23.76</v>
      </c>
    </row>
    <row r="250" spans="1:11" x14ac:dyDescent="0.4">
      <c r="C250" s="10" t="s">
        <v>336</v>
      </c>
      <c r="D250" s="4" t="s">
        <v>418</v>
      </c>
      <c r="E250" s="4" t="s">
        <v>1</v>
      </c>
      <c r="F250" s="4" t="s">
        <v>6</v>
      </c>
      <c r="G250" s="11">
        <v>54</v>
      </c>
      <c r="H250" s="12">
        <v>460</v>
      </c>
      <c r="I250" s="13">
        <v>24.84</v>
      </c>
      <c r="J250" s="13">
        <v>25</v>
      </c>
      <c r="K250" s="13">
        <v>24.84</v>
      </c>
    </row>
    <row r="251" spans="1:11" x14ac:dyDescent="0.4">
      <c r="C251" s="10" t="s">
        <v>337</v>
      </c>
      <c r="D251" s="4" t="s">
        <v>418</v>
      </c>
      <c r="E251" s="4" t="s">
        <v>1</v>
      </c>
      <c r="F251" s="4" t="s">
        <v>6</v>
      </c>
      <c r="G251" s="11">
        <v>54</v>
      </c>
      <c r="H251" s="12">
        <v>460</v>
      </c>
      <c r="I251" s="13">
        <v>24.84</v>
      </c>
      <c r="J251" s="13">
        <v>25</v>
      </c>
      <c r="K251" s="13">
        <v>24.84</v>
      </c>
    </row>
    <row r="252" spans="1:11" x14ac:dyDescent="0.4">
      <c r="C252" s="10" t="s">
        <v>354</v>
      </c>
      <c r="D252" s="4" t="s">
        <v>418</v>
      </c>
      <c r="E252" s="4" t="s">
        <v>1</v>
      </c>
      <c r="F252" s="4" t="s">
        <v>6</v>
      </c>
      <c r="G252" s="11">
        <v>54</v>
      </c>
      <c r="H252" s="12">
        <v>470</v>
      </c>
      <c r="I252" s="13">
        <v>25.38</v>
      </c>
      <c r="J252" s="13">
        <v>25</v>
      </c>
      <c r="K252" s="13">
        <v>25.38</v>
      </c>
    </row>
    <row r="253" spans="1:11" x14ac:dyDescent="0.4">
      <c r="C253" s="10" t="s">
        <v>397</v>
      </c>
      <c r="D253" s="4" t="s">
        <v>418</v>
      </c>
      <c r="E253" s="4" t="s">
        <v>1</v>
      </c>
      <c r="F253" s="4" t="s">
        <v>6</v>
      </c>
      <c r="G253" s="11">
        <v>54</v>
      </c>
      <c r="H253" s="12">
        <v>470</v>
      </c>
      <c r="I253" s="13">
        <v>25.38</v>
      </c>
      <c r="J253" s="13">
        <v>25</v>
      </c>
      <c r="K253" s="13">
        <v>25.38</v>
      </c>
    </row>
    <row r="254" spans="1:11" x14ac:dyDescent="0.4">
      <c r="C254" s="10" t="s">
        <v>355</v>
      </c>
      <c r="D254" s="4" t="s">
        <v>418</v>
      </c>
      <c r="E254" s="4" t="s">
        <v>1</v>
      </c>
      <c r="F254" s="4" t="s">
        <v>6</v>
      </c>
      <c r="G254" s="11">
        <v>54</v>
      </c>
      <c r="H254" s="12">
        <v>470</v>
      </c>
      <c r="I254" s="13">
        <v>25.38</v>
      </c>
      <c r="J254" s="13">
        <v>25</v>
      </c>
      <c r="K254" s="13">
        <v>25.38</v>
      </c>
    </row>
    <row r="255" spans="1:11" x14ac:dyDescent="0.4">
      <c r="C255" s="10" t="s">
        <v>343</v>
      </c>
      <c r="D255" s="4" t="s">
        <v>418</v>
      </c>
      <c r="E255" s="4" t="s">
        <v>1</v>
      </c>
      <c r="F255" s="4" t="s">
        <v>6</v>
      </c>
      <c r="G255" s="11">
        <v>54</v>
      </c>
      <c r="H255" s="12">
        <v>470</v>
      </c>
      <c r="I255" s="13">
        <v>25.38</v>
      </c>
      <c r="J255" s="13">
        <v>25</v>
      </c>
      <c r="K255" s="13">
        <v>25.38</v>
      </c>
    </row>
    <row r="256" spans="1:11" x14ac:dyDescent="0.4">
      <c r="C256" s="10" t="s">
        <v>387</v>
      </c>
      <c r="D256" s="4" t="s">
        <v>419</v>
      </c>
      <c r="E256" s="4" t="s">
        <v>7</v>
      </c>
      <c r="F256" s="4" t="s">
        <v>11</v>
      </c>
      <c r="G256" s="11">
        <v>48</v>
      </c>
      <c r="H256" s="12">
        <v>125</v>
      </c>
      <c r="I256" s="13">
        <v>6</v>
      </c>
      <c r="J256" s="13">
        <v>6</v>
      </c>
      <c r="K256" s="13">
        <v>6</v>
      </c>
    </row>
    <row r="257" spans="1:11" x14ac:dyDescent="0.4">
      <c r="C257" s="10" t="s">
        <v>351</v>
      </c>
      <c r="D257" s="4" t="s">
        <v>416</v>
      </c>
      <c r="E257" s="4" t="s">
        <v>7</v>
      </c>
      <c r="F257" s="4" t="s">
        <v>5</v>
      </c>
      <c r="G257" s="11">
        <v>48</v>
      </c>
      <c r="H257" s="12">
        <v>180</v>
      </c>
      <c r="I257" s="13">
        <v>8.64</v>
      </c>
      <c r="J257" s="13"/>
      <c r="K257" s="13">
        <v>8.64</v>
      </c>
    </row>
    <row r="258" spans="1:11" x14ac:dyDescent="0.4">
      <c r="C258" s="10" t="s">
        <v>398</v>
      </c>
      <c r="D258" s="4" t="s">
        <v>418</v>
      </c>
      <c r="E258" s="4" t="s">
        <v>1</v>
      </c>
      <c r="F258" s="4" t="s">
        <v>6</v>
      </c>
      <c r="G258" s="11">
        <v>54</v>
      </c>
      <c r="H258" s="12">
        <v>470</v>
      </c>
      <c r="I258" s="13">
        <v>25.38</v>
      </c>
      <c r="J258" s="13">
        <v>25</v>
      </c>
      <c r="K258" s="13">
        <v>25.38</v>
      </c>
    </row>
    <row r="259" spans="1:11" x14ac:dyDescent="0.4">
      <c r="C259" s="10" t="s">
        <v>399</v>
      </c>
      <c r="D259" s="4" t="s">
        <v>418</v>
      </c>
      <c r="E259" s="4" t="s">
        <v>1</v>
      </c>
      <c r="F259" s="4" t="s">
        <v>6</v>
      </c>
      <c r="G259" s="11">
        <v>54</v>
      </c>
      <c r="H259" s="12">
        <v>470</v>
      </c>
      <c r="I259" s="13">
        <v>25.38</v>
      </c>
      <c r="J259" s="13">
        <v>25</v>
      </c>
      <c r="K259" s="13">
        <v>25.38</v>
      </c>
    </row>
    <row r="260" spans="1:11" x14ac:dyDescent="0.4">
      <c r="C260" s="10" t="s">
        <v>356</v>
      </c>
      <c r="D260" s="4" t="s">
        <v>418</v>
      </c>
      <c r="E260" s="4" t="s">
        <v>1</v>
      </c>
      <c r="F260" s="4" t="s">
        <v>6</v>
      </c>
      <c r="G260" s="11">
        <v>54</v>
      </c>
      <c r="H260" s="12">
        <v>470</v>
      </c>
      <c r="I260" s="13">
        <v>25.38</v>
      </c>
      <c r="J260" s="13">
        <v>25</v>
      </c>
      <c r="K260" s="13">
        <v>25.38</v>
      </c>
    </row>
    <row r="261" spans="1:11" x14ac:dyDescent="0.4">
      <c r="A261" t="s">
        <v>178</v>
      </c>
      <c r="B261" t="s">
        <v>96</v>
      </c>
      <c r="C261" t="s">
        <v>198</v>
      </c>
      <c r="D261" t="s">
        <v>194</v>
      </c>
      <c r="E261" t="s">
        <v>7</v>
      </c>
      <c r="F261" t="s">
        <v>11</v>
      </c>
      <c r="G261" s="1">
        <v>48</v>
      </c>
      <c r="H261" s="2">
        <v>75</v>
      </c>
      <c r="I261" s="3">
        <v>3.6</v>
      </c>
      <c r="K261" s="3">
        <f t="shared" ref="K261:K308" si="8">I261</f>
        <v>3.6</v>
      </c>
    </row>
    <row r="262" spans="1:11" x14ac:dyDescent="0.4">
      <c r="A262" t="s">
        <v>178</v>
      </c>
      <c r="C262" s="15" t="s">
        <v>430</v>
      </c>
      <c r="D262" t="s">
        <v>194</v>
      </c>
      <c r="E262" t="s">
        <v>7</v>
      </c>
      <c r="F262" t="s">
        <v>11</v>
      </c>
      <c r="G262" s="1">
        <v>48</v>
      </c>
      <c r="H262" s="2">
        <v>75</v>
      </c>
      <c r="I262" s="3">
        <v>3.6</v>
      </c>
      <c r="K262" s="3">
        <f t="shared" si="8"/>
        <v>3.6</v>
      </c>
    </row>
    <row r="263" spans="1:11" x14ac:dyDescent="0.4">
      <c r="A263" t="s">
        <v>178</v>
      </c>
      <c r="B263" t="s">
        <v>97</v>
      </c>
      <c r="C263" t="s">
        <v>195</v>
      </c>
      <c r="D263" t="s">
        <v>194</v>
      </c>
      <c r="E263" t="s">
        <v>7</v>
      </c>
      <c r="F263" t="s">
        <v>11</v>
      </c>
      <c r="G263" s="1">
        <v>48</v>
      </c>
      <c r="H263" s="2">
        <v>82</v>
      </c>
      <c r="I263" s="3">
        <v>3.9359999999999999</v>
      </c>
      <c r="K263" s="3">
        <f t="shared" si="8"/>
        <v>3.9359999999999999</v>
      </c>
    </row>
    <row r="264" spans="1:11" x14ac:dyDescent="0.4">
      <c r="A264" t="s">
        <v>178</v>
      </c>
      <c r="B264" t="s">
        <v>97</v>
      </c>
      <c r="C264" t="s">
        <v>201</v>
      </c>
      <c r="D264" t="s">
        <v>194</v>
      </c>
      <c r="E264" t="s">
        <v>7</v>
      </c>
      <c r="F264" t="s">
        <v>11</v>
      </c>
      <c r="G264" s="1">
        <v>48</v>
      </c>
      <c r="H264" s="2">
        <v>82</v>
      </c>
      <c r="I264" s="3">
        <v>3.9359999999999999</v>
      </c>
      <c r="K264" s="3">
        <f t="shared" si="8"/>
        <v>3.9359999999999999</v>
      </c>
    </row>
    <row r="265" spans="1:11" x14ac:dyDescent="0.4">
      <c r="A265" t="s">
        <v>175</v>
      </c>
      <c r="C265" s="15" t="s">
        <v>439</v>
      </c>
      <c r="D265" t="s">
        <v>440</v>
      </c>
      <c r="E265" t="s">
        <v>7</v>
      </c>
      <c r="F265" t="s">
        <v>11</v>
      </c>
      <c r="G265" s="1">
        <v>48</v>
      </c>
      <c r="H265" s="2">
        <v>80</v>
      </c>
      <c r="I265" s="3">
        <v>3.8</v>
      </c>
      <c r="K265" s="3">
        <f t="shared" si="8"/>
        <v>3.8</v>
      </c>
    </row>
    <row r="266" spans="1:11" x14ac:dyDescent="0.4">
      <c r="A266" t="s">
        <v>175</v>
      </c>
      <c r="B266" t="s">
        <v>98</v>
      </c>
      <c r="C266" t="s">
        <v>140</v>
      </c>
      <c r="D266" t="s">
        <v>139</v>
      </c>
      <c r="E266" t="s">
        <v>7</v>
      </c>
      <c r="F266" t="s">
        <v>11</v>
      </c>
      <c r="G266" s="1">
        <v>48</v>
      </c>
      <c r="H266" s="2">
        <v>80</v>
      </c>
      <c r="I266" s="3">
        <v>3.84</v>
      </c>
      <c r="K266" s="3">
        <f t="shared" si="8"/>
        <v>3.84</v>
      </c>
    </row>
    <row r="267" spans="1:11" x14ac:dyDescent="0.4">
      <c r="A267" t="s">
        <v>175</v>
      </c>
      <c r="C267" s="15" t="s">
        <v>441</v>
      </c>
      <c r="D267" t="s">
        <v>440</v>
      </c>
      <c r="E267" t="s">
        <v>7</v>
      </c>
      <c r="F267" t="s">
        <v>11</v>
      </c>
      <c r="G267" s="1">
        <v>48</v>
      </c>
      <c r="H267" s="2">
        <v>90</v>
      </c>
      <c r="I267" s="3">
        <v>4.3</v>
      </c>
      <c r="K267" s="3">
        <f t="shared" si="8"/>
        <v>4.3</v>
      </c>
    </row>
    <row r="268" spans="1:11" x14ac:dyDescent="0.4">
      <c r="A268" t="s">
        <v>175</v>
      </c>
      <c r="B268" t="s">
        <v>99</v>
      </c>
      <c r="C268" t="s">
        <v>19</v>
      </c>
      <c r="D268" t="s">
        <v>139</v>
      </c>
      <c r="E268" t="s">
        <v>7</v>
      </c>
      <c r="F268" t="s">
        <v>11</v>
      </c>
      <c r="G268" s="1">
        <v>48</v>
      </c>
      <c r="H268" s="2">
        <v>80</v>
      </c>
      <c r="I268" s="3">
        <v>3.84</v>
      </c>
      <c r="K268" s="3">
        <f t="shared" si="8"/>
        <v>3.84</v>
      </c>
    </row>
    <row r="269" spans="1:11" x14ac:dyDescent="0.4">
      <c r="A269" t="s">
        <v>178</v>
      </c>
      <c r="B269" t="s">
        <v>100</v>
      </c>
      <c r="C269" t="s">
        <v>197</v>
      </c>
      <c r="D269" t="s">
        <v>194</v>
      </c>
      <c r="E269" t="s">
        <v>7</v>
      </c>
      <c r="F269" t="s">
        <v>11</v>
      </c>
      <c r="G269" s="1">
        <v>48</v>
      </c>
      <c r="H269" s="2">
        <v>75</v>
      </c>
      <c r="I269" s="3">
        <v>3.6</v>
      </c>
      <c r="K269" s="3">
        <f t="shared" si="8"/>
        <v>3.6</v>
      </c>
    </row>
    <row r="270" spans="1:11" x14ac:dyDescent="0.4">
      <c r="A270" t="s">
        <v>178</v>
      </c>
      <c r="B270" t="s">
        <v>100</v>
      </c>
      <c r="C270" t="s">
        <v>202</v>
      </c>
      <c r="D270" t="s">
        <v>194</v>
      </c>
      <c r="E270" t="s">
        <v>7</v>
      </c>
      <c r="F270" t="s">
        <v>11</v>
      </c>
      <c r="G270" s="1">
        <v>48</v>
      </c>
      <c r="H270" s="2">
        <v>75</v>
      </c>
      <c r="I270" s="3">
        <v>3.6</v>
      </c>
      <c r="K270" s="3">
        <f t="shared" si="8"/>
        <v>3.6</v>
      </c>
    </row>
    <row r="271" spans="1:11" x14ac:dyDescent="0.4">
      <c r="A271" t="s">
        <v>178</v>
      </c>
      <c r="B271" t="s">
        <v>101</v>
      </c>
      <c r="C271" t="s">
        <v>196</v>
      </c>
      <c r="D271" t="s">
        <v>194</v>
      </c>
      <c r="E271" t="s">
        <v>7</v>
      </c>
      <c r="F271" t="s">
        <v>11</v>
      </c>
      <c r="G271" s="1">
        <v>48</v>
      </c>
      <c r="H271" s="2">
        <v>82</v>
      </c>
      <c r="I271" s="3">
        <v>3.9359999999999999</v>
      </c>
      <c r="K271" s="3">
        <f t="shared" si="8"/>
        <v>3.9359999999999999</v>
      </c>
    </row>
    <row r="272" spans="1:11" x14ac:dyDescent="0.4">
      <c r="A272" t="s">
        <v>175</v>
      </c>
      <c r="C272" s="15" t="s">
        <v>454</v>
      </c>
      <c r="D272" t="s">
        <v>453</v>
      </c>
      <c r="E272" t="s">
        <v>402</v>
      </c>
      <c r="F272" t="s">
        <v>11</v>
      </c>
      <c r="G272" s="1">
        <v>48</v>
      </c>
      <c r="H272" s="2">
        <v>100</v>
      </c>
      <c r="I272" s="3">
        <v>4.8</v>
      </c>
      <c r="K272" s="3">
        <f t="shared" si="8"/>
        <v>4.8</v>
      </c>
    </row>
    <row r="273" spans="1:11" x14ac:dyDescent="0.4">
      <c r="A273" t="s">
        <v>175</v>
      </c>
      <c r="C273" s="15" t="s">
        <v>442</v>
      </c>
      <c r="D273" t="s">
        <v>443</v>
      </c>
      <c r="E273" t="s">
        <v>7</v>
      </c>
      <c r="F273" t="s">
        <v>5</v>
      </c>
      <c r="G273" s="1">
        <v>48</v>
      </c>
      <c r="H273" s="2">
        <v>140</v>
      </c>
      <c r="I273" s="3">
        <v>6.7</v>
      </c>
      <c r="K273" s="3">
        <f t="shared" si="8"/>
        <v>6.7</v>
      </c>
    </row>
    <row r="274" spans="1:11" x14ac:dyDescent="0.4">
      <c r="A274" t="s">
        <v>175</v>
      </c>
      <c r="B274" t="s">
        <v>102</v>
      </c>
      <c r="C274" t="s">
        <v>18</v>
      </c>
      <c r="D274" t="s">
        <v>141</v>
      </c>
      <c r="E274" t="s">
        <v>7</v>
      </c>
      <c r="F274" t="s">
        <v>5</v>
      </c>
      <c r="G274" s="1">
        <v>48</v>
      </c>
      <c r="H274" s="2">
        <v>140</v>
      </c>
      <c r="I274" s="3">
        <v>6.72</v>
      </c>
      <c r="K274" s="3">
        <f t="shared" si="8"/>
        <v>6.72</v>
      </c>
    </row>
    <row r="275" spans="1:11" x14ac:dyDescent="0.4">
      <c r="A275" t="s">
        <v>178</v>
      </c>
      <c r="C275" s="15" t="s">
        <v>428</v>
      </c>
      <c r="D275" t="s">
        <v>199</v>
      </c>
      <c r="E275" t="s">
        <v>7</v>
      </c>
      <c r="F275" t="s">
        <v>11</v>
      </c>
      <c r="G275" s="1">
        <v>48</v>
      </c>
      <c r="H275" s="2">
        <v>75</v>
      </c>
      <c r="I275" s="3">
        <v>3.6</v>
      </c>
      <c r="K275" s="3">
        <f t="shared" si="8"/>
        <v>3.6</v>
      </c>
    </row>
    <row r="276" spans="1:11" x14ac:dyDescent="0.4">
      <c r="A276" t="s">
        <v>175</v>
      </c>
      <c r="C276" s="15" t="s">
        <v>456</v>
      </c>
      <c r="D276" t="s">
        <v>455</v>
      </c>
      <c r="E276" t="s">
        <v>402</v>
      </c>
      <c r="F276" t="s">
        <v>5</v>
      </c>
      <c r="G276" s="1">
        <v>48</v>
      </c>
      <c r="H276" s="2">
        <v>150</v>
      </c>
      <c r="I276" s="3">
        <v>7.2</v>
      </c>
      <c r="K276" s="3">
        <f t="shared" si="8"/>
        <v>7.2</v>
      </c>
    </row>
    <row r="277" spans="1:11" x14ac:dyDescent="0.4">
      <c r="A277" t="s">
        <v>178</v>
      </c>
      <c r="B277" t="s">
        <v>103</v>
      </c>
      <c r="C277" t="s">
        <v>193</v>
      </c>
      <c r="D277" t="s">
        <v>191</v>
      </c>
      <c r="E277" t="s">
        <v>7</v>
      </c>
      <c r="F277" t="s">
        <v>11</v>
      </c>
      <c r="G277" s="1">
        <v>48</v>
      </c>
      <c r="H277" s="2">
        <v>82</v>
      </c>
      <c r="I277" s="3">
        <v>3.9359999999999999</v>
      </c>
      <c r="K277" s="3">
        <f t="shared" si="8"/>
        <v>3.9359999999999999</v>
      </c>
    </row>
    <row r="278" spans="1:11" x14ac:dyDescent="0.4">
      <c r="A278" t="s">
        <v>175</v>
      </c>
      <c r="C278" t="s">
        <v>445</v>
      </c>
      <c r="D278" t="s">
        <v>444</v>
      </c>
      <c r="E278" t="s">
        <v>402</v>
      </c>
      <c r="F278" t="s">
        <v>11</v>
      </c>
      <c r="G278" s="1">
        <v>48</v>
      </c>
      <c r="H278" s="2">
        <v>100</v>
      </c>
      <c r="I278" s="3">
        <v>4.8</v>
      </c>
      <c r="K278" s="3">
        <f t="shared" si="8"/>
        <v>4.8</v>
      </c>
    </row>
    <row r="279" spans="1:11" x14ac:dyDescent="0.4">
      <c r="A279" t="s">
        <v>175</v>
      </c>
      <c r="B279" t="s">
        <v>104</v>
      </c>
      <c r="C279" t="s">
        <v>17</v>
      </c>
      <c r="D279" t="s">
        <v>149</v>
      </c>
      <c r="E279" t="s">
        <v>7</v>
      </c>
      <c r="F279" t="s">
        <v>11</v>
      </c>
      <c r="G279" s="1">
        <v>48</v>
      </c>
      <c r="H279" s="2">
        <v>100</v>
      </c>
      <c r="I279" s="3">
        <v>4.8</v>
      </c>
      <c r="K279" s="3">
        <f t="shared" si="8"/>
        <v>4.8</v>
      </c>
    </row>
    <row r="280" spans="1:11" x14ac:dyDescent="0.4">
      <c r="A280" t="s">
        <v>175</v>
      </c>
      <c r="C280" s="15" t="s">
        <v>446</v>
      </c>
      <c r="D280" t="s">
        <v>444</v>
      </c>
      <c r="E280" t="s">
        <v>402</v>
      </c>
      <c r="F280" t="s">
        <v>11</v>
      </c>
      <c r="G280" s="1">
        <v>48</v>
      </c>
      <c r="H280" s="2">
        <v>100</v>
      </c>
      <c r="I280" s="3">
        <v>4.8</v>
      </c>
      <c r="K280" s="3">
        <f t="shared" si="8"/>
        <v>4.8</v>
      </c>
    </row>
    <row r="281" spans="1:11" x14ac:dyDescent="0.4">
      <c r="A281" t="s">
        <v>175</v>
      </c>
      <c r="B281" t="s">
        <v>105</v>
      </c>
      <c r="C281" t="s">
        <v>16</v>
      </c>
      <c r="D281" t="s">
        <v>149</v>
      </c>
      <c r="E281" t="s">
        <v>7</v>
      </c>
      <c r="F281" t="s">
        <v>11</v>
      </c>
      <c r="G281" s="1">
        <v>48</v>
      </c>
      <c r="H281" s="2">
        <v>100</v>
      </c>
      <c r="I281" s="3">
        <v>4.8</v>
      </c>
      <c r="K281" s="3">
        <f t="shared" si="8"/>
        <v>4.8</v>
      </c>
    </row>
    <row r="282" spans="1:11" x14ac:dyDescent="0.4">
      <c r="A282" t="s">
        <v>178</v>
      </c>
      <c r="B282" t="s">
        <v>106</v>
      </c>
      <c r="C282" t="s">
        <v>192</v>
      </c>
      <c r="D282" t="s">
        <v>191</v>
      </c>
      <c r="E282" t="s">
        <v>7</v>
      </c>
      <c r="F282" t="s">
        <v>11</v>
      </c>
      <c r="G282" s="1">
        <v>48</v>
      </c>
      <c r="H282" s="2">
        <v>82</v>
      </c>
      <c r="I282" s="3">
        <v>3.9359999999999999</v>
      </c>
      <c r="K282" s="3">
        <f t="shared" si="8"/>
        <v>3.9359999999999999</v>
      </c>
    </row>
    <row r="283" spans="1:11" x14ac:dyDescent="0.4">
      <c r="A283" t="s">
        <v>178</v>
      </c>
      <c r="B283" t="s">
        <v>106</v>
      </c>
      <c r="C283" t="s">
        <v>200</v>
      </c>
      <c r="D283" t="s">
        <v>191</v>
      </c>
      <c r="E283" t="s">
        <v>7</v>
      </c>
      <c r="F283" t="s">
        <v>11</v>
      </c>
      <c r="G283" s="1">
        <v>48</v>
      </c>
      <c r="H283" s="2">
        <v>82</v>
      </c>
      <c r="I283" s="3">
        <v>3.9359999999999999</v>
      </c>
      <c r="K283" s="3">
        <f t="shared" si="8"/>
        <v>3.9359999999999999</v>
      </c>
    </row>
    <row r="284" spans="1:11" x14ac:dyDescent="0.4">
      <c r="A284" t="s">
        <v>175</v>
      </c>
      <c r="C284" s="15" t="s">
        <v>458</v>
      </c>
      <c r="D284" t="s">
        <v>457</v>
      </c>
      <c r="E284" t="s">
        <v>402</v>
      </c>
      <c r="F284" t="s">
        <v>11</v>
      </c>
      <c r="G284" s="1">
        <v>48</v>
      </c>
      <c r="H284" s="2">
        <v>100</v>
      </c>
      <c r="I284" s="3">
        <v>5.3</v>
      </c>
      <c r="K284" s="3">
        <f t="shared" si="8"/>
        <v>5.3</v>
      </c>
    </row>
    <row r="285" spans="1:11" x14ac:dyDescent="0.4">
      <c r="A285" t="s">
        <v>175</v>
      </c>
      <c r="C285" s="15" t="s">
        <v>459</v>
      </c>
      <c r="D285" t="s">
        <v>457</v>
      </c>
      <c r="E285" t="s">
        <v>402</v>
      </c>
      <c r="F285" t="s">
        <v>5</v>
      </c>
      <c r="G285" s="1">
        <v>48</v>
      </c>
      <c r="H285" s="2">
        <v>135</v>
      </c>
      <c r="I285" s="3">
        <v>6.5</v>
      </c>
      <c r="K285" s="3">
        <f t="shared" si="8"/>
        <v>6.5</v>
      </c>
    </row>
    <row r="286" spans="1:11" x14ac:dyDescent="0.4">
      <c r="A286" t="s">
        <v>175</v>
      </c>
      <c r="C286" s="15" t="s">
        <v>463</v>
      </c>
      <c r="D286" t="s">
        <v>464</v>
      </c>
      <c r="E286" t="s">
        <v>402</v>
      </c>
      <c r="F286" t="s">
        <v>11</v>
      </c>
      <c r="G286" s="1">
        <v>48</v>
      </c>
      <c r="H286" s="2">
        <v>100</v>
      </c>
      <c r="I286" s="3">
        <v>4.8</v>
      </c>
      <c r="K286" s="3">
        <f t="shared" si="8"/>
        <v>4.8</v>
      </c>
    </row>
    <row r="287" spans="1:11" x14ac:dyDescent="0.4">
      <c r="A287" t="s">
        <v>175</v>
      </c>
      <c r="C287" s="15" t="s">
        <v>465</v>
      </c>
      <c r="D287" t="s">
        <v>464</v>
      </c>
      <c r="E287" t="s">
        <v>402</v>
      </c>
      <c r="F287" t="s">
        <v>11</v>
      </c>
      <c r="G287" s="1">
        <v>48</v>
      </c>
      <c r="H287" s="2">
        <v>100</v>
      </c>
      <c r="I287" s="3">
        <v>4.8</v>
      </c>
      <c r="K287" s="3">
        <f t="shared" si="8"/>
        <v>4.8</v>
      </c>
    </row>
    <row r="288" spans="1:11" x14ac:dyDescent="0.4">
      <c r="A288" t="s">
        <v>175</v>
      </c>
      <c r="C288" s="15" t="s">
        <v>460</v>
      </c>
      <c r="D288" t="s">
        <v>461</v>
      </c>
      <c r="E288" t="s">
        <v>402</v>
      </c>
      <c r="F288" t="s">
        <v>11</v>
      </c>
      <c r="G288" s="1">
        <v>48</v>
      </c>
      <c r="H288" s="2">
        <v>100</v>
      </c>
      <c r="I288" s="3">
        <v>5.3</v>
      </c>
      <c r="K288" s="3">
        <f t="shared" si="8"/>
        <v>5.3</v>
      </c>
    </row>
    <row r="289" spans="1:11" x14ac:dyDescent="0.4">
      <c r="A289" t="s">
        <v>175</v>
      </c>
      <c r="C289" s="15" t="s">
        <v>462</v>
      </c>
      <c r="D289" t="s">
        <v>461</v>
      </c>
      <c r="E289" t="s">
        <v>402</v>
      </c>
      <c r="F289" t="s">
        <v>5</v>
      </c>
      <c r="G289" s="1">
        <v>48</v>
      </c>
      <c r="H289" s="2">
        <v>150</v>
      </c>
      <c r="I289" s="3">
        <v>7.2</v>
      </c>
      <c r="K289" s="3">
        <f t="shared" si="8"/>
        <v>7.2</v>
      </c>
    </row>
    <row r="290" spans="1:11" x14ac:dyDescent="0.4">
      <c r="A290" t="s">
        <v>178</v>
      </c>
      <c r="B290" t="s">
        <v>107</v>
      </c>
      <c r="C290" t="s">
        <v>189</v>
      </c>
      <c r="D290" t="s">
        <v>190</v>
      </c>
      <c r="E290" t="s">
        <v>7</v>
      </c>
      <c r="F290" t="s">
        <v>5</v>
      </c>
      <c r="G290" s="1">
        <v>48</v>
      </c>
      <c r="H290" s="2">
        <v>240</v>
      </c>
      <c r="I290" s="3">
        <v>11.52</v>
      </c>
      <c r="K290" s="3">
        <f t="shared" si="8"/>
        <v>11.52</v>
      </c>
    </row>
    <row r="291" spans="1:11" x14ac:dyDescent="0.4">
      <c r="A291" t="s">
        <v>178</v>
      </c>
      <c r="B291" t="s">
        <v>108</v>
      </c>
      <c r="C291" t="s">
        <v>185</v>
      </c>
      <c r="D291" t="s">
        <v>184</v>
      </c>
      <c r="E291" t="s">
        <v>7</v>
      </c>
      <c r="F291" t="s">
        <v>5</v>
      </c>
      <c r="G291" s="1">
        <v>48</v>
      </c>
      <c r="H291" s="2">
        <v>240</v>
      </c>
      <c r="I291" s="3">
        <v>11.52</v>
      </c>
      <c r="K291" s="3">
        <f t="shared" si="8"/>
        <v>11.52</v>
      </c>
    </row>
    <row r="292" spans="1:11" x14ac:dyDescent="0.4">
      <c r="A292" t="s">
        <v>178</v>
      </c>
      <c r="B292" t="s">
        <v>110</v>
      </c>
      <c r="C292" t="s">
        <v>188</v>
      </c>
      <c r="D292" t="s">
        <v>186</v>
      </c>
      <c r="E292" t="s">
        <v>7</v>
      </c>
      <c r="F292" t="s">
        <v>5</v>
      </c>
      <c r="G292" s="1">
        <v>48</v>
      </c>
      <c r="H292" s="2">
        <v>230</v>
      </c>
      <c r="I292" s="3">
        <v>11.04</v>
      </c>
      <c r="K292" s="3">
        <f t="shared" si="8"/>
        <v>11.04</v>
      </c>
    </row>
    <row r="293" spans="1:11" x14ac:dyDescent="0.4">
      <c r="A293" t="s">
        <v>178</v>
      </c>
      <c r="B293" t="s">
        <v>109</v>
      </c>
      <c r="C293" t="s">
        <v>187</v>
      </c>
      <c r="D293" t="s">
        <v>186</v>
      </c>
      <c r="E293" t="s">
        <v>7</v>
      </c>
      <c r="F293" t="s">
        <v>5</v>
      </c>
      <c r="G293" s="1">
        <v>48</v>
      </c>
      <c r="H293" s="2">
        <v>260</v>
      </c>
      <c r="I293" s="3">
        <v>12.48</v>
      </c>
      <c r="K293" s="3">
        <f t="shared" si="8"/>
        <v>12.48</v>
      </c>
    </row>
    <row r="294" spans="1:11" x14ac:dyDescent="0.4">
      <c r="A294" t="s">
        <v>178</v>
      </c>
      <c r="B294" t="s">
        <v>111</v>
      </c>
      <c r="C294" t="s">
        <v>182</v>
      </c>
      <c r="D294" t="s">
        <v>183</v>
      </c>
      <c r="E294" t="s">
        <v>7</v>
      </c>
      <c r="F294" t="s">
        <v>5</v>
      </c>
      <c r="G294" s="1">
        <v>48</v>
      </c>
      <c r="H294" s="2">
        <v>260</v>
      </c>
      <c r="I294" s="3">
        <v>12.48</v>
      </c>
      <c r="K294" s="3">
        <f t="shared" si="8"/>
        <v>12.48</v>
      </c>
    </row>
    <row r="295" spans="1:11" x14ac:dyDescent="0.4">
      <c r="A295" t="s">
        <v>178</v>
      </c>
      <c r="B295" t="s">
        <v>112</v>
      </c>
      <c r="C295" t="s">
        <v>260</v>
      </c>
      <c r="D295" t="s">
        <v>259</v>
      </c>
      <c r="E295" t="s">
        <v>7</v>
      </c>
      <c r="F295" t="s">
        <v>5</v>
      </c>
      <c r="G295" s="1">
        <v>48</v>
      </c>
      <c r="H295" s="2">
        <v>150</v>
      </c>
      <c r="I295" s="3">
        <v>7.2</v>
      </c>
      <c r="K295" s="3">
        <f t="shared" si="8"/>
        <v>7.2</v>
      </c>
    </row>
    <row r="296" spans="1:11" x14ac:dyDescent="0.4">
      <c r="A296" t="s">
        <v>178</v>
      </c>
      <c r="B296" t="s">
        <v>113</v>
      </c>
      <c r="C296" t="s">
        <v>293</v>
      </c>
      <c r="D296" t="s">
        <v>259</v>
      </c>
      <c r="E296" t="s">
        <v>7</v>
      </c>
      <c r="F296" t="s">
        <v>5</v>
      </c>
      <c r="G296" s="1">
        <v>48</v>
      </c>
      <c r="H296" s="2">
        <v>260</v>
      </c>
      <c r="I296" s="3">
        <v>12.48</v>
      </c>
      <c r="K296" s="3">
        <f t="shared" si="8"/>
        <v>12.48</v>
      </c>
    </row>
    <row r="297" spans="1:11" x14ac:dyDescent="0.4">
      <c r="A297" t="s">
        <v>178</v>
      </c>
      <c r="C297" s="15" t="s">
        <v>422</v>
      </c>
      <c r="D297" t="s">
        <v>214</v>
      </c>
      <c r="E297" t="s">
        <v>1</v>
      </c>
      <c r="F297" t="s">
        <v>6</v>
      </c>
      <c r="G297" s="1">
        <v>54</v>
      </c>
      <c r="H297" s="2">
        <v>470</v>
      </c>
      <c r="I297" s="3">
        <v>25.4</v>
      </c>
      <c r="K297" s="3">
        <f t="shared" si="8"/>
        <v>25.4</v>
      </c>
    </row>
    <row r="298" spans="1:11" x14ac:dyDescent="0.4">
      <c r="A298" t="s">
        <v>178</v>
      </c>
      <c r="C298" s="15" t="s">
        <v>516</v>
      </c>
      <c r="D298" t="s">
        <v>214</v>
      </c>
      <c r="E298" t="s">
        <v>1</v>
      </c>
      <c r="F298" t="s">
        <v>6</v>
      </c>
      <c r="G298" s="1">
        <v>54</v>
      </c>
      <c r="H298" s="2">
        <v>470</v>
      </c>
      <c r="I298" s="3">
        <v>25.4</v>
      </c>
      <c r="K298" s="3">
        <f t="shared" si="8"/>
        <v>25.4</v>
      </c>
    </row>
    <row r="299" spans="1:11" x14ac:dyDescent="0.4">
      <c r="A299" t="s">
        <v>178</v>
      </c>
      <c r="C299" s="15" t="s">
        <v>421</v>
      </c>
      <c r="D299" t="s">
        <v>213</v>
      </c>
      <c r="E299" t="s">
        <v>1</v>
      </c>
      <c r="F299" t="s">
        <v>6</v>
      </c>
      <c r="G299" s="1">
        <v>54</v>
      </c>
      <c r="H299" s="2">
        <v>470</v>
      </c>
      <c r="I299" s="3">
        <v>25.4</v>
      </c>
      <c r="K299" s="3">
        <f t="shared" si="8"/>
        <v>25.4</v>
      </c>
    </row>
    <row r="300" spans="1:11" x14ac:dyDescent="0.4">
      <c r="A300" t="s">
        <v>178</v>
      </c>
      <c r="B300" t="s">
        <v>114</v>
      </c>
      <c r="C300" t="s">
        <v>212</v>
      </c>
      <c r="D300" t="s">
        <v>209</v>
      </c>
      <c r="E300" t="s">
        <v>1</v>
      </c>
      <c r="F300" t="s">
        <v>6</v>
      </c>
      <c r="G300" s="1">
        <v>54</v>
      </c>
      <c r="H300" s="2">
        <v>470</v>
      </c>
      <c r="I300" s="3">
        <v>25.38</v>
      </c>
      <c r="K300" s="3">
        <f t="shared" si="8"/>
        <v>25.38</v>
      </c>
    </row>
    <row r="301" spans="1:11" x14ac:dyDescent="0.4">
      <c r="A301" t="s">
        <v>178</v>
      </c>
      <c r="B301" t="s">
        <v>114</v>
      </c>
      <c r="C301" t="s">
        <v>208</v>
      </c>
      <c r="D301" t="s">
        <v>214</v>
      </c>
      <c r="E301" t="s">
        <v>1</v>
      </c>
      <c r="F301" t="s">
        <v>6</v>
      </c>
      <c r="G301" s="1">
        <v>54</v>
      </c>
      <c r="H301" s="2">
        <v>470</v>
      </c>
      <c r="I301" s="3">
        <v>25.38</v>
      </c>
      <c r="K301" s="3">
        <f t="shared" si="8"/>
        <v>25.38</v>
      </c>
    </row>
    <row r="302" spans="1:11" x14ac:dyDescent="0.4">
      <c r="A302" t="s">
        <v>175</v>
      </c>
      <c r="C302" s="15" t="s">
        <v>505</v>
      </c>
      <c r="D302" t="s">
        <v>506</v>
      </c>
      <c r="E302" t="s">
        <v>1</v>
      </c>
      <c r="F302" t="s">
        <v>6</v>
      </c>
      <c r="G302" s="1">
        <v>54</v>
      </c>
      <c r="H302" s="2">
        <v>470</v>
      </c>
      <c r="I302" s="3">
        <v>25.4</v>
      </c>
      <c r="K302" s="3">
        <f t="shared" si="8"/>
        <v>25.4</v>
      </c>
    </row>
    <row r="303" spans="1:11" x14ac:dyDescent="0.4">
      <c r="A303" t="s">
        <v>175</v>
      </c>
      <c r="C303" s="15" t="s">
        <v>507</v>
      </c>
      <c r="D303" t="s">
        <v>508</v>
      </c>
      <c r="E303" t="s">
        <v>1</v>
      </c>
      <c r="F303" t="s">
        <v>6</v>
      </c>
      <c r="G303" s="1">
        <v>54</v>
      </c>
      <c r="H303" s="2">
        <v>470</v>
      </c>
      <c r="I303" s="3">
        <v>25.4</v>
      </c>
      <c r="K303" s="3">
        <f t="shared" si="8"/>
        <v>25.4</v>
      </c>
    </row>
    <row r="304" spans="1:11" x14ac:dyDescent="0.4">
      <c r="A304" t="s">
        <v>178</v>
      </c>
      <c r="B304" t="s">
        <v>115</v>
      </c>
      <c r="C304" t="s">
        <v>206</v>
      </c>
      <c r="D304" t="s">
        <v>204</v>
      </c>
      <c r="E304" t="s">
        <v>7</v>
      </c>
      <c r="F304" t="s">
        <v>5</v>
      </c>
      <c r="G304" s="1">
        <v>48</v>
      </c>
      <c r="H304" s="2">
        <v>265</v>
      </c>
      <c r="I304" s="3">
        <v>12.72</v>
      </c>
      <c r="K304" s="3">
        <f t="shared" si="8"/>
        <v>12.72</v>
      </c>
    </row>
    <row r="305" spans="1:14" x14ac:dyDescent="0.4">
      <c r="A305" t="s">
        <v>178</v>
      </c>
      <c r="B305" t="s">
        <v>116</v>
      </c>
      <c r="C305" t="s">
        <v>203</v>
      </c>
      <c r="D305" t="s">
        <v>204</v>
      </c>
      <c r="E305" t="s">
        <v>1</v>
      </c>
      <c r="F305" t="s">
        <v>6</v>
      </c>
      <c r="G305" s="1">
        <v>54</v>
      </c>
      <c r="H305" s="2">
        <v>350</v>
      </c>
      <c r="I305" s="3">
        <v>18.899999999999999</v>
      </c>
      <c r="K305" s="3">
        <f t="shared" si="8"/>
        <v>18.899999999999999</v>
      </c>
    </row>
    <row r="306" spans="1:14" x14ac:dyDescent="0.4">
      <c r="A306" t="s">
        <v>175</v>
      </c>
      <c r="C306" t="s">
        <v>575</v>
      </c>
      <c r="D306" t="s">
        <v>573</v>
      </c>
      <c r="E306" t="s">
        <v>579</v>
      </c>
      <c r="F306" t="s">
        <v>580</v>
      </c>
      <c r="G306" s="1">
        <v>54</v>
      </c>
      <c r="H306" s="2">
        <v>660</v>
      </c>
      <c r="I306" s="3">
        <f>G306*H306/1000</f>
        <v>35.64</v>
      </c>
      <c r="K306" s="3" t="s">
        <v>229</v>
      </c>
      <c r="N306" s="43" t="s">
        <v>556</v>
      </c>
    </row>
    <row r="307" spans="1:14" x14ac:dyDescent="0.4">
      <c r="A307" t="s">
        <v>175</v>
      </c>
      <c r="C307" t="s">
        <v>824</v>
      </c>
      <c r="D307" t="s">
        <v>827</v>
      </c>
      <c r="E307" t="s">
        <v>1</v>
      </c>
      <c r="F307" t="s">
        <v>6</v>
      </c>
      <c r="G307" s="1">
        <v>54</v>
      </c>
      <c r="H307" s="2">
        <v>350</v>
      </c>
      <c r="I307" s="3">
        <v>18.899999999999999</v>
      </c>
      <c r="K307" s="3">
        <f t="shared" si="8"/>
        <v>18.899999999999999</v>
      </c>
      <c r="N307" s="43" t="s">
        <v>823</v>
      </c>
    </row>
    <row r="308" spans="1:14" x14ac:dyDescent="0.4">
      <c r="A308" t="s">
        <v>175</v>
      </c>
      <c r="C308" t="s">
        <v>825</v>
      </c>
      <c r="D308" t="s">
        <v>828</v>
      </c>
      <c r="E308" t="s">
        <v>1</v>
      </c>
      <c r="F308" t="s">
        <v>6</v>
      </c>
      <c r="G308" s="1">
        <v>54</v>
      </c>
      <c r="H308" s="2">
        <v>410</v>
      </c>
      <c r="I308" s="3">
        <v>22.2</v>
      </c>
      <c r="K308" s="3">
        <f t="shared" si="8"/>
        <v>22.2</v>
      </c>
      <c r="N308" s="43" t="s">
        <v>823</v>
      </c>
    </row>
    <row r="309" spans="1:14" x14ac:dyDescent="0.4">
      <c r="A309" t="s">
        <v>175</v>
      </c>
      <c r="C309" t="s">
        <v>826</v>
      </c>
      <c r="D309" t="s">
        <v>829</v>
      </c>
      <c r="E309" t="s">
        <v>1</v>
      </c>
      <c r="F309" t="s">
        <v>6</v>
      </c>
      <c r="G309" s="1">
        <v>54</v>
      </c>
      <c r="H309" s="2">
        <v>350</v>
      </c>
      <c r="I309" s="3">
        <v>18.899999999999999</v>
      </c>
      <c r="K309" s="3">
        <f t="shared" ref="K309" si="9">I309</f>
        <v>18.899999999999999</v>
      </c>
      <c r="N309" s="43" t="s">
        <v>823</v>
      </c>
    </row>
  </sheetData>
  <autoFilter ref="A1:AF306" xr:uid="{00000000-0001-0000-0100-000000000000}">
    <sortState xmlns:xlrd2="http://schemas.microsoft.com/office/spreadsheetml/2017/richdata2" ref="A2:N306">
      <sortCondition ref="C1:C306"/>
    </sortState>
  </autoFilter>
  <phoneticPr fontId="1"/>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BA5ABFD9E7FE64F83BD6FB13B196B15" ma:contentTypeVersion="12" ma:contentTypeDescription="新しいドキュメントを作成します。" ma:contentTypeScope="" ma:versionID="496c66f8e967299bd4a9b954ebd8fdd3">
  <xsd:schema xmlns:xsd="http://www.w3.org/2001/XMLSchema" xmlns:xs="http://www.w3.org/2001/XMLSchema" xmlns:p="http://schemas.microsoft.com/office/2006/metadata/properties" xmlns:ns2="0f7c55f5-651b-4cee-9b17-e99f0c0c2eb8" xmlns:ns3="4bfa2553-3043-4d96-afc5-deb7c3c98b99" targetNamespace="http://schemas.microsoft.com/office/2006/metadata/properties" ma:root="true" ma:fieldsID="42868d55af7f864d013f2a8da32bba91" ns2:_="" ns3:_="">
    <xsd:import namespace="0f7c55f5-651b-4cee-9b17-e99f0c0c2eb8"/>
    <xsd:import namespace="4bfa2553-3043-4d96-afc5-deb7c3c98b9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7c55f5-651b-4cee-9b17-e99f0c0c2e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2be6e9e3-41ef-49ff-beeb-6e46cb411a7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bfa2553-3043-4d96-afc5-deb7c3c98b9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2c6e1fa-22c8-4e04-b3c8-9363b1e99f0b}" ma:internalName="TaxCatchAll" ma:showField="CatchAllData" ma:web="4bfa2553-3043-4d96-afc5-deb7c3c98b9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f7c55f5-651b-4cee-9b17-e99f0c0c2eb8">
      <Terms xmlns="http://schemas.microsoft.com/office/infopath/2007/PartnerControls"/>
    </lcf76f155ced4ddcb4097134ff3c332f>
    <TaxCatchAll xmlns="4bfa2553-3043-4d96-afc5-deb7c3c98b99" xsi:nil="true"/>
  </documentManagement>
</p:properties>
</file>

<file path=customXml/itemProps1.xml><?xml version="1.0" encoding="utf-8"?>
<ds:datastoreItem xmlns:ds="http://schemas.openxmlformats.org/officeDocument/2006/customXml" ds:itemID="{18354D73-2F0A-4E5D-891D-DEEABB12F837}"/>
</file>

<file path=customXml/itemProps2.xml><?xml version="1.0" encoding="utf-8"?>
<ds:datastoreItem xmlns:ds="http://schemas.openxmlformats.org/officeDocument/2006/customXml" ds:itemID="{02E85585-39C7-4886-B25C-99099E559686}"/>
</file>

<file path=customXml/itemProps3.xml><?xml version="1.0" encoding="utf-8"?>
<ds:datastoreItem xmlns:ds="http://schemas.openxmlformats.org/officeDocument/2006/customXml" ds:itemID="{9C8911A4-4680-4B6C-BA07-84702903D1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変更履歴(旧)</vt:lpstr>
      <vt:lpstr>変更履歴</vt:lpstr>
      <vt:lpstr>CAT5Eケーブル版</vt:lpstr>
      <vt:lpstr>カメラリスト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全社標準PC</dc:creator>
  <dcterms:created xsi:type="dcterms:W3CDTF">2022-03-18T06:54:42Z</dcterms:created>
  <dcterms:modified xsi:type="dcterms:W3CDTF">2023-05-12T04:48:52Z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0x010100DBA5ABFD9E7FE64F83BD6FB13B196B15</vt:lpwstr>
  </property>
</Properties>
</file>